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5328" documentId="120_S{2AC9BD13-BADA-5192-A53E-5A8FF88502F6}" xr6:coauthVersionLast="47" xr6:coauthVersionMax="47" xr10:uidLastSave="{57FE8D81-7BB9-4346-BBD2-AA60694ADAFA}"/>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5" l="1"/>
  <c r="G6" i="5"/>
  <c r="I6" i="5"/>
  <c r="J6" i="5"/>
  <c r="L6" i="5"/>
  <c r="G2" i="1"/>
  <c r="L53" i="4"/>
  <c r="L54" i="4"/>
  <c r="L55" i="4"/>
  <c r="L56" i="4"/>
  <c r="J53" i="4"/>
  <c r="J54" i="4"/>
  <c r="J55" i="4"/>
  <c r="J56" i="4"/>
  <c r="I53" i="4"/>
  <c r="I54" i="4"/>
  <c r="I55" i="4"/>
  <c r="I56" i="4"/>
  <c r="B53" i="4"/>
  <c r="B54" i="4"/>
  <c r="B55" i="4"/>
  <c r="B5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L50" i="4"/>
  <c r="L51" i="4"/>
  <c r="L52" i="4"/>
  <c r="J50" i="4"/>
  <c r="J51" i="4"/>
  <c r="J52" i="4"/>
  <c r="I50" i="4"/>
  <c r="I51" i="4"/>
  <c r="I52" i="4"/>
  <c r="B50" i="4"/>
  <c r="B51" i="4"/>
  <c r="B52" i="4"/>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5" i="9"/>
  <c r="B6" i="9"/>
  <c r="B7" i="9"/>
  <c r="B8" i="9"/>
  <c r="B9" i="9"/>
  <c r="B10" i="9"/>
  <c r="B11" i="9"/>
  <c r="B12" i="9"/>
  <c r="B13" i="9"/>
  <c r="B14" i="9"/>
  <c r="B15" i="9"/>
  <c r="B16" i="9"/>
  <c r="B17" i="9"/>
  <c r="B18" i="9"/>
  <c r="B19" i="9"/>
  <c r="B20" i="9"/>
  <c r="B21" i="9"/>
  <c r="B22" i="9"/>
  <c r="B23" i="9"/>
  <c r="B24" i="9"/>
  <c r="G5" i="9"/>
  <c r="G6" i="9"/>
  <c r="G7" i="9"/>
  <c r="G8" i="9"/>
  <c r="G9" i="9"/>
  <c r="G10" i="9"/>
  <c r="G11" i="9"/>
  <c r="G12" i="9"/>
  <c r="G13" i="9"/>
  <c r="G14" i="9"/>
  <c r="G15" i="9"/>
  <c r="G16" i="9"/>
  <c r="G17" i="9"/>
  <c r="G18" i="9"/>
  <c r="G19" i="9"/>
  <c r="G20" i="9"/>
  <c r="G21" i="9"/>
  <c r="G22" i="9"/>
  <c r="G23" i="9"/>
  <c r="G24" i="9"/>
  <c r="I5" i="9"/>
  <c r="I6" i="9"/>
  <c r="I7" i="9"/>
  <c r="I8" i="9"/>
  <c r="I9" i="9"/>
  <c r="I10" i="9"/>
  <c r="I11" i="9"/>
  <c r="I12" i="9"/>
  <c r="I13" i="9"/>
  <c r="I14" i="9"/>
  <c r="I15" i="9"/>
  <c r="I16" i="9"/>
  <c r="I17" i="9"/>
  <c r="I18" i="9"/>
  <c r="I19" i="9"/>
  <c r="I20" i="9"/>
  <c r="I21" i="9"/>
  <c r="I22" i="9"/>
  <c r="I23" i="9"/>
  <c r="I24" i="9"/>
  <c r="L5" i="9"/>
  <c r="L6" i="9"/>
  <c r="L7" i="9"/>
  <c r="L8" i="9"/>
  <c r="L9" i="9"/>
  <c r="L10" i="9"/>
  <c r="L11" i="9"/>
  <c r="L12" i="9"/>
  <c r="L13" i="9"/>
  <c r="L14" i="9"/>
  <c r="L15" i="9"/>
  <c r="L16" i="9"/>
  <c r="L17" i="9"/>
  <c r="L18" i="9"/>
  <c r="L19" i="9"/>
  <c r="L20" i="9"/>
  <c r="L21" i="9"/>
  <c r="L22" i="9"/>
  <c r="L23" i="9"/>
  <c r="L24" i="9"/>
  <c r="J5" i="9"/>
  <c r="J6" i="9"/>
  <c r="J7" i="9"/>
  <c r="J8" i="9"/>
  <c r="J9" i="9"/>
  <c r="J10" i="9"/>
  <c r="J11" i="9"/>
  <c r="J12" i="9"/>
  <c r="J13" i="9"/>
  <c r="J14" i="9"/>
  <c r="J15" i="9"/>
  <c r="J16" i="9"/>
  <c r="J17" i="9"/>
  <c r="J18" i="9"/>
  <c r="J19" i="9"/>
  <c r="J20" i="9"/>
  <c r="J21" i="9"/>
  <c r="J22" i="9"/>
  <c r="J23" i="9"/>
  <c r="J24" i="9"/>
  <c r="L2" i="9"/>
  <c r="L3" i="9"/>
  <c r="L4" i="9"/>
  <c r="J2" i="9"/>
  <c r="J3" i="9"/>
  <c r="J4" i="9"/>
  <c r="I2" i="9"/>
  <c r="I3" i="9"/>
  <c r="I4" i="9"/>
  <c r="B2" i="9"/>
  <c r="B3" i="9"/>
  <c r="B4" i="9"/>
  <c r="G2" i="9"/>
  <c r="G3" i="9"/>
  <c r="G4"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B43" i="4"/>
  <c r="I43" i="4"/>
  <c r="J43" i="4"/>
  <c r="L43" i="4"/>
  <c r="B44" i="4"/>
  <c r="I44" i="4"/>
  <c r="J44" i="4"/>
  <c r="L44" i="4"/>
  <c r="B45" i="4"/>
  <c r="I45" i="4"/>
  <c r="J45" i="4"/>
  <c r="L45" i="4"/>
  <c r="B46" i="4"/>
  <c r="I46" i="4"/>
  <c r="J46" i="4"/>
  <c r="L46" i="4"/>
  <c r="B47" i="4"/>
  <c r="I47" i="4"/>
  <c r="J47" i="4"/>
  <c r="L47" i="4"/>
  <c r="B48" i="4"/>
  <c r="I48" i="4"/>
  <c r="J48" i="4"/>
  <c r="L48" i="4"/>
  <c r="B49" i="4"/>
  <c r="I49" i="4"/>
  <c r="J49" i="4"/>
  <c r="L49"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I3"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alcChain>
</file>

<file path=xl/sharedStrings.xml><?xml version="1.0" encoding="utf-8"?>
<sst xmlns="http://schemas.openxmlformats.org/spreadsheetml/2006/main" count="180278" uniqueCount="39122">
  <si>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</si>
  <si>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</si>
  <si>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</si>
  <si>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</si>
  <si>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</si>
  <si>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</si>
  <si>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</si>
  <si>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</si>
  <si>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</si>
  <si>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</si>
  <si>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</si>
  <si>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</si>
  <si>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</si>
  <si>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</si>
  <si>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</si>
  <si>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</si>
  <si>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</si>
  <si>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</si>
  <si>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</si>
  <si>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</si>
  <si>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</si>
  <si>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</si>
  <si>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</si>
  <si>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</si>
  <si>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</si>
  <si>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</si>
  <si>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</si>
  <si>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</si>
  <si>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</si>
  <si>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</si>
  <si>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</si>
  <si>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</si>
  <si>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</si>
  <si>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</si>
  <si>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</si>
  <si>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</si>
  <si>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</si>
  <si>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</si>
  <si>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</si>
  <si>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</si>
  <si>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</si>
  <si>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</si>
  <si>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</si>
  <si>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</si>
  <si>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</si>
  <si>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</si>
  <si>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</si>
  <si>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</si>
  <si>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</si>
  <si>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</si>
  <si>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</si>
  <si>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</si>
  <si>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</si>
  <si>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</si>
  <si>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</si>
  <si>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</si>
  <si>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</si>
  <si>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</si>
  <si>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</si>
  <si>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</si>
  <si>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</si>
  <si>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</si>
  <si>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</si>
  <si>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</si>
  <si>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</si>
  <si>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</si>
  <si>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</si>
  <si>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</si>
  <si>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</si>
  <si>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</si>
  <si>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</si>
  <si>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</si>
  <si>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</si>
  <si>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</si>
  <si>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</si>
  <si>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</si>
  <si>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</si>
  <si>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</si>
  <si>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</si>
  <si>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</si>
  <si>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</si>
  <si>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</si>
  <si>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</si>
  <si>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</si>
  <si>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</si>
  <si>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</si>
  <si>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</si>
  <si>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</si>
  <si>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</si>
  <si>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</si>
  <si>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</si>
  <si>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</si>
  <si>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</si>
  <si>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</si>
  <si>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</si>
  <si>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</si>
  <si>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</si>
  <si>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</si>
  <si>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</si>
  <si>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</si>
  <si>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</si>
  <si>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</si>
  <si>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</si>
  <si>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</si>
  <si>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</si>
  <si>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</si>
  <si>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</si>
  <si>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</si>
  <si>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</si>
  <si>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</si>
  <si>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</si>
  <si>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</si>
  <si>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</si>
  <si>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</si>
  <si>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</si>
  <si>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</si>
  <si>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</si>
  <si>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</si>
  <si>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</si>
  <si>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</si>
  <si>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</si>
  <si>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</si>
  <si>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</si>
  <si>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</si>
  <si>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</si>
  <si>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</si>
  <si>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</si>
  <si>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</si>
  <si>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</si>
  <si>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</si>
  <si>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</si>
  <si>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</si>
  <si>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</si>
  <si>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</si>
  <si>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</si>
  <si>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</si>
  <si>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</si>
  <si>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</si>
  <si>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</si>
  <si>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</si>
  <si>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</si>
  <si>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</si>
  <si>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</si>
  <si>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</si>
  <si>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</si>
  <si>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</si>
  <si>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</si>
  <si>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</si>
  <si>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</si>
  <si>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</si>
  <si>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</si>
  <si>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</si>
  <si>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</si>
  <si>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</si>
  <si>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</si>
  <si>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</si>
  <si>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</si>
  <si>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</si>
  <si>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</si>
  <si>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</si>
  <si>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</si>
  <si>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</si>
  <si>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</si>
  <si>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</si>
  <si>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</si>
  <si>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</si>
  <si>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</si>
  <si>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</si>
  <si>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</si>
  <si>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</si>
  <si>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</si>
  <si>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</si>
  <si>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</si>
  <si>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</si>
  <si>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</si>
  <si>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</si>
  <si>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</si>
  <si>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</si>
  <si>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</si>
  <si>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</si>
  <si>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</si>
  <si>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</si>
  <si>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</si>
  <si>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</si>
  <si>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</si>
  <si>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</si>
  <si>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</si>
  <si>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</si>
  <si>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</si>
  <si>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</si>
  <si>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</si>
  <si>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</si>
  <si>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</si>
  <si>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</si>
  <si>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</si>
  <si>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</si>
  <si>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</si>
  <si>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</si>
  <si>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</si>
  <si>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</si>
  <si>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</si>
  <si>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</si>
  <si>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</si>
  <si>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</si>
  <si>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</si>
  <si>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</si>
  <si>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</si>
  <si>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</si>
  <si>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</si>
  <si>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</si>
  <si>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</si>
  <si>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</si>
  <si>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</si>
  <si>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</si>
  <si>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</si>
  <si>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</si>
  <si>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</si>
  <si>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</si>
  <si>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</si>
  <si>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</si>
  <si>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</si>
  <si>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</si>
  <si>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</si>
  <si>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</si>
  <si>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</si>
  <si>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</si>
  <si>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</si>
  <si>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</si>
  <si>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</si>
  <si>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</si>
  <si>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</si>
  <si>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</si>
  <si>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</si>
  <si>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</si>
  <si>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</si>
  <si>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</si>
  <si>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</si>
  <si>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</si>
  <si>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</si>
  <si>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</si>
  <si>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</si>
  <si>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</si>
  <si>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</si>
  <si>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</si>
  <si>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</si>
  <si>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</si>
  <si>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</si>
  <si>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</si>
  <si>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</si>
  <si>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</si>
  <si>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</si>
  <si>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</si>
  <si>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</si>
  <si>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</si>
  <si>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</si>
  <si>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</si>
  <si>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</si>
  <si>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</si>
  <si>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</si>
  <si>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</si>
  <si>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</si>
  <si>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</si>
  <si>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</si>
  <si>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</si>
  <si>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</si>
  <si>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</si>
  <si>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</si>
  <si>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</si>
  <si>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</si>
  <si>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</si>
  <si>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</si>
  <si>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</si>
  <si>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</si>
  <si>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</si>
  <si>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</si>
  <si>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</si>
  <si>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</si>
  <si>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</si>
  <si>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</si>
  <si>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</si>
  <si>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</si>
  <si>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</si>
  <si>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</si>
  <si>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</si>
  <si>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</si>
  <si>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</si>
  <si>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</si>
  <si>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</si>
  <si>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</si>
  <si>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</si>
  <si>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</si>
  <si>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</si>
  <si>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</si>
  <si>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</si>
  <si>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</si>
  <si>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</si>
  <si>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</si>
  <si>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</si>
  <si>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</si>
  <si>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</si>
  <si>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</si>
  <si>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</si>
  <si>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</si>
  <si>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</si>
  <si>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</si>
  <si>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</si>
  <si>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</si>
  <si>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</si>
  <si>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</si>
  <si>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</si>
  <si>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</si>
  <si>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</si>
  <si>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</si>
  <si>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</si>
  <si>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</si>
  <si>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</si>
  <si>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</si>
  <si>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</si>
  <si>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</si>
  <si>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</si>
  <si>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</si>
  <si>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</si>
  <si>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</si>
  <si>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</si>
  <si>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</si>
  <si>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</si>
  <si>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</si>
  <si>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</si>
  <si>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</si>
  <si>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</si>
  <si>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</si>
  <si>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</si>
  <si>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</si>
  <si>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</si>
  <si>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</si>
  <si>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</si>
  <si>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</si>
  <si>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</si>
  <si>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</si>
  <si>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</si>
  <si>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</si>
  <si>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</si>
  <si>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</si>
  <si>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</si>
  <si>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</si>
  <si>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</si>
  <si>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</si>
  <si>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</si>
  <si>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</si>
  <si>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</si>
  <si>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</si>
  <si>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</si>
  <si>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</si>
  <si>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</si>
  <si>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</si>
  <si>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</si>
  <si>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</si>
  <si>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</si>
  <si>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</si>
  <si>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</si>
  <si>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</si>
  <si>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</si>
  <si>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</si>
  <si>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</si>
  <si>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</si>
  <si>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</si>
  <si>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</si>
  <si>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</si>
  <si>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</si>
  <si>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</si>
  <si>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</si>
  <si>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</si>
  <si>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</si>
  <si>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</si>
  <si>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</si>
  <si>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</si>
  <si>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</si>
  <si>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</si>
  <si>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</si>
  <si>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</si>
  <si>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</si>
  <si>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</si>
  <si>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</si>
  <si>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</si>
  <si>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</si>
  <si>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</si>
  <si>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</si>
  <si>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</si>
  <si>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</si>
  <si>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</si>
  <si>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</si>
  <si>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</si>
  <si>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</si>
  <si>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</si>
  <si>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</si>
  <si>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</si>
  <si>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</si>
  <si>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</si>
  <si>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</si>
  <si>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</si>
  <si>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</si>
  <si>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</si>
  <si>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</si>
  <si>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</si>
  <si>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</si>
  <si>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</si>
  <si>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</si>
  <si>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</si>
  <si>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</si>
  <si>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</si>
  <si>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</si>
  <si>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</si>
  <si>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</si>
  <si>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</si>
  <si>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</si>
  <si>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</si>
  <si>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</si>
  <si>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</si>
  <si>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</si>
  <si>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</si>
  <si>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</si>
  <si>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</si>
  <si>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</si>
  <si>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</si>
  <si>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</si>
  <si>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</si>
  <si>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</si>
  <si>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</si>
  <si>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</si>
  <si>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</si>
  <si>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</si>
  <si>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</si>
  <si>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</si>
  <si>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</si>
  <si>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</si>
  <si>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</si>
  <si>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</si>
  <si>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</si>
  <si>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</si>
  <si>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</si>
  <si>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</si>
  <si>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</si>
  <si>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</si>
  <si>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</si>
  <si>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</si>
  <si>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</si>
  <si>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</si>
  <si>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</si>
  <si>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</si>
  <si>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</si>
  <si>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</si>
  <si>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</si>
  <si>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</si>
  <si>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</si>
  <si>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</si>
  <si>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</si>
  <si>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</si>
  <si>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</si>
  <si>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</si>
  <si>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</si>
  <si>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</si>
  <si>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</si>
  <si>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</si>
  <si>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</si>
  <si>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</si>
  <si>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</si>
  <si>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</si>
  <si>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</si>
  <si>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</si>
  <si>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</si>
  <si>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</si>
  <si>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</si>
  <si>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</si>
  <si>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</si>
  <si>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</si>
  <si>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</si>
  <si>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</si>
  <si>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</si>
  <si>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</si>
  <si>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</si>
  <si>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</si>
  <si>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</si>
  <si>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</si>
  <si>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</si>
  <si>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</si>
  <si>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</si>
  <si>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</si>
  <si>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</si>
  <si>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</si>
  <si>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</si>
  <si>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</si>
  <si>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</si>
  <si>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</si>
  <si>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</si>
  <si>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</si>
  <si>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</si>
  <si>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</si>
  <si>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</si>
  <si>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</si>
  <si>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</si>
  <si>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</si>
  <si>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</si>
  <si>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</si>
  <si>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</si>
  <si>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</si>
  <si>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</si>
  <si>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</si>
  <si>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</si>
  <si>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</si>
  <si>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</si>
  <si>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</si>
  <si>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</si>
  <si>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</si>
  <si>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</si>
  <si>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</si>
  <si>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</si>
  <si>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</si>
  <si>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</si>
  <si>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</si>
  <si>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</si>
  <si>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</si>
  <si>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</si>
  <si>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</si>
  <si>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</si>
  <si>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</si>
  <si>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</si>
  <si>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</si>
  <si>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</si>
  <si>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</si>
  <si>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</si>
  <si>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</si>
  <si>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</si>
  <si>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</si>
  <si>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</si>
  <si>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</si>
  <si>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</si>
  <si>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</si>
  <si>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</si>
  <si>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</si>
  <si>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</si>
  <si>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</si>
  <si>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</si>
  <si>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</si>
  <si>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</si>
  <si>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</si>
  <si>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</si>
  <si>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</si>
  <si>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</si>
  <si>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</si>
  <si>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</si>
  <si>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</si>
  <si>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</si>
  <si>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</si>
  <si>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</si>
  <si>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</si>
  <si>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</si>
  <si>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</si>
  <si>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</si>
  <si>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</si>
  <si>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</si>
  <si>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</si>
  <si>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</si>
  <si>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</si>
  <si>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</si>
  <si>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</si>
  <si>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</si>
  <si>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</si>
  <si>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</si>
  <si>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</si>
  <si>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</si>
  <si>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</si>
  <si>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</si>
  <si>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</si>
  <si>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</si>
  <si>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</si>
  <si>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</si>
  <si>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</si>
  <si>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</si>
  <si>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</si>
  <si>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</si>
  <si>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</si>
  <si>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</si>
  <si>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</si>
  <si>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</si>
  <si>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</si>
  <si>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</si>
  <si>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</si>
  <si>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</si>
  <si>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</si>
  <si>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</si>
  <si>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</si>
  <si>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</si>
  <si>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</si>
  <si>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</si>
  <si>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</si>
  <si>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</si>
  <si>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</si>
  <si>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</si>
  <si>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</si>
  <si>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</si>
  <si>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</si>
  <si>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</si>
  <si>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</si>
  <si>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</si>
  <si>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</si>
  <si>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</si>
  <si>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</si>
  <si>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</si>
  <si>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</si>
  <si>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</si>
  <si>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</si>
  <si>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</si>
  <si>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</si>
  <si>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</si>
  <si>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</si>
  <si>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</si>
  <si>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</si>
  <si>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</si>
  <si>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</si>
  <si>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</si>
  <si>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</si>
  <si>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</si>
  <si>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</si>
  <si>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</si>
  <si>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</si>
  <si>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</si>
  <si>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</si>
  <si>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</si>
  <si>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</si>
  <si>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</si>
  <si>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</si>
  <si>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</si>
  <si>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</si>
  <si>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</si>
  <si>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</si>
  <si>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</si>
  <si>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</si>
  <si>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</si>
  <si>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</si>
  <si>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</si>
  <si>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</si>
  <si>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</si>
  <si>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</si>
  <si>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</si>
  <si>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</si>
  <si>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</si>
  <si>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</si>
  <si>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</si>
  <si>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</si>
  <si>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</si>
  <si>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</si>
  <si>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</si>
  <si>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</si>
  <si>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</si>
  <si>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</si>
  <si>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</si>
  <si>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</si>
  <si>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</si>
  <si>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</si>
  <si>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</si>
  <si>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</si>
  <si>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</si>
  <si>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</si>
  <si>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</si>
  <si>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</si>
  <si>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</si>
  <si>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</si>
  <si>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</si>
  <si>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</si>
  <si>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</si>
  <si>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</si>
  <si>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</si>
  <si>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</si>
  <si>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</si>
  <si>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</si>
  <si>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</si>
  <si>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</si>
  <si>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</si>
  <si>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</si>
  <si>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</si>
  <si>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</si>
  <si>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</si>
  <si>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</si>
  <si>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</si>
  <si>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</si>
  <si>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</si>
  <si>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</si>
  <si>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</si>
  <si>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</si>
  <si>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</si>
  <si>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</si>
  <si>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</si>
  <si>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</si>
  <si>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</si>
  <si>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</si>
  <si>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</si>
  <si>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</si>
  <si>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</si>
  <si>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</si>
  <si>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</si>
  <si>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</si>
  <si>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</si>
  <si>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</si>
  <si>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</si>
  <si>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</si>
  <si>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</si>
  <si>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</si>
  <si>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</si>
  <si>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</si>
  <si>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</si>
  <si>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</si>
  <si>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</si>
  <si>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</si>
  <si>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</si>
  <si>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</si>
  <si>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</si>
  <si>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</si>
  <si>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</si>
  <si>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</si>
  <si>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</si>
  <si>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</si>
  <si>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</si>
  <si>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</si>
  <si>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</si>
  <si>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</si>
  <si>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</si>
  <si>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</si>
  <si>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</si>
  <si>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</si>
  <si>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</si>
  <si>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</si>
  <si>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</si>
  <si>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</si>
  <si>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</si>
  <si>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</si>
  <si>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</si>
  <si>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</si>
  <si>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</si>
  <si>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</si>
  <si>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</si>
  <si>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</si>
  <si>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</si>
  <si>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</si>
  <si>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</si>
  <si>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</si>
  <si>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</si>
  <si>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</si>
  <si>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</si>
  <si>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</si>
  <si>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</si>
  <si>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</si>
  <si>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</si>
  <si>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</si>
  <si>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</si>
  <si>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</si>
  <si>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</si>
  <si>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</si>
  <si>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</si>
  <si>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</si>
  <si>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</si>
  <si>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</si>
  <si>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</si>
  <si>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</si>
  <si>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</si>
  <si>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</si>
  <si>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</si>
  <si>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</si>
  <si>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</si>
  <si>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</si>
  <si>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</si>
  <si>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</si>
  <si>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</si>
  <si>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</si>
  <si>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</si>
  <si>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</si>
  <si>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</si>
  <si>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</si>
  <si>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</si>
  <si>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</si>
  <si>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</si>
  <si>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</si>
  <si>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</si>
  <si>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</si>
  <si>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</si>
  <si>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</si>
  <si>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</si>
  <si>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</si>
  <si>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</si>
  <si>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</si>
  <si>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</si>
  <si>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</si>
  <si>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</si>
  <si>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</si>
  <si>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</si>
  <si>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</si>
  <si>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</si>
  <si>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</si>
  <si>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</si>
  <si>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</si>
  <si>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</si>
  <si>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</si>
  <si>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</si>
  <si>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</si>
  <si>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</si>
  <si>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</si>
  <si>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</si>
  <si>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</si>
  <si>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</si>
  <si>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</si>
  <si>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</si>
  <si>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</si>
  <si>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</si>
  <si>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</si>
  <si>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</si>
  <si>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</si>
  <si>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</si>
  <si>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</si>
  <si>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</si>
  <si>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</si>
  <si>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</si>
  <si>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</si>
  <si>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</si>
  <si>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</si>
  <si>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</si>
  <si>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</si>
  <si>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</si>
  <si>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</si>
  <si>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</si>
  <si>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</si>
  <si>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</si>
  <si>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</si>
  <si>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</si>
  <si>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</si>
  <si>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</si>
  <si>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</si>
  <si>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</si>
  <si>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</si>
  <si>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</si>
  <si>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</si>
  <si>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</si>
  <si>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</si>
  <si>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</si>
  <si>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</si>
  <si>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</si>
  <si>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</si>
  <si>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</si>
  <si>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</si>
  <si>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</si>
  <si>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</si>
  <si>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</si>
  <si>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</si>
  <si>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</si>
  <si>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</si>
  <si>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</si>
  <si>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</si>
  <si>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</si>
  <si>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</si>
  <si>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</si>
  <si>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</si>
  <si>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</si>
  <si>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</si>
  <si>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</si>
  <si>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</si>
  <si>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</si>
  <si>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</si>
  <si>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</si>
  <si>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</si>
  <si>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</si>
  <si>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</si>
  <si>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</si>
  <si>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</si>
  <si>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</si>
  <si>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</si>
  <si>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</si>
  <si>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</si>
  <si>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</si>
  <si>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</si>
  <si>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</si>
  <si>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</si>
  <si>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</si>
  <si>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</si>
  <si>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</si>
  <si>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</si>
  <si>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</si>
  <si>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</si>
  <si>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</si>
  <si>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</si>
  <si>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</si>
  <si>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</si>
  <si>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</si>
  <si>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</si>
  <si>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</si>
  <si>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</si>
  <si>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</si>
  <si>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</si>
  <si>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</si>
  <si>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</si>
  <si>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</si>
  <si>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</si>
  <si>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</si>
  <si>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</si>
  <si>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</si>
  <si>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</si>
  <si>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</si>
  <si>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</si>
  <si>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</si>
  <si>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</si>
  <si>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</si>
  <si>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</si>
  <si>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</si>
  <si>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</si>
  <si>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</si>
  <si>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</si>
  <si>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</si>
  <si>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</si>
  <si>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</si>
  <si>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</si>
  <si>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</si>
  <si>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</si>
  <si>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</si>
  <si>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</si>
  <si>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</si>
  <si>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</si>
  <si>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</si>
  <si>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</si>
  <si>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</si>
  <si>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</si>
  <si>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</si>
  <si>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</si>
  <si>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</si>
  <si>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</si>
  <si>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</si>
  <si>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</si>
  <si>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</si>
  <si>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</si>
  <si>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</si>
  <si>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</si>
  <si>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</si>
  <si>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</si>
  <si>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</si>
  <si>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</si>
  <si>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</si>
  <si>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</si>
  <si>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</si>
  <si>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</si>
  <si>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</si>
  <si>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</si>
  <si>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</si>
  <si>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</si>
  <si>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</si>
  <si>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</si>
  <si>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</si>
  <si>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</si>
  <si>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</si>
  <si>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</si>
  <si>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</si>
  <si>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</si>
  <si>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</si>
  <si>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</si>
  <si>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</si>
  <si>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</si>
  <si>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</si>
  <si>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</si>
  <si>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</si>
  <si>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</si>
  <si>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</si>
  <si>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</si>
  <si>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</si>
  <si>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</si>
  <si>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</si>
  <si>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</si>
  <si>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</si>
  <si>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</si>
  <si>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</si>
  <si>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</si>
  <si>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</si>
  <si>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</si>
  <si>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</si>
  <si>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</si>
  <si>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</si>
  <si>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</si>
  <si>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</si>
  <si>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</si>
  <si>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</si>
  <si>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</si>
  <si>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</si>
  <si>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</si>
  <si>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</si>
  <si>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</si>
  <si>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</si>
  <si>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</si>
  <si>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</si>
  <si>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</si>
  <si>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</si>
  <si>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</si>
  <si>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</si>
  <si>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</si>
  <si>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</si>
  <si>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</si>
  <si>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</si>
  <si>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</si>
  <si>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</si>
  <si>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</si>
  <si>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</si>
  <si>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</si>
  <si>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</si>
  <si>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</si>
  <si>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</si>
  <si>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</si>
  <si>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</si>
  <si>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</si>
  <si>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</si>
  <si>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</si>
  <si>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</si>
  <si>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</si>
  <si>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</si>
  <si>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</si>
  <si>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</si>
  <si>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</si>
  <si>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</si>
  <si>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</si>
  <si>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</si>
  <si>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</si>
  <si>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</si>
  <si>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</si>
  <si>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</si>
  <si>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</si>
  <si>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</si>
  <si>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</si>
  <si>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</si>
  <si>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</si>
  <si>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</si>
  <si>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</si>
  <si>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</si>
  <si>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</si>
  <si>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</si>
  <si>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</si>
  <si>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</si>
  <si>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</si>
  <si>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</si>
  <si>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</si>
  <si>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</si>
  <si>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</si>
  <si>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</si>
  <si>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</si>
  <si>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</si>
  <si>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</si>
  <si>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</si>
  <si>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</si>
  <si>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</si>
  <si>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</si>
  <si>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</si>
  <si>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</si>
  <si>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</si>
  <si>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</si>
  <si>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</si>
  <si>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</si>
  <si>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</si>
  <si>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</si>
  <si>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</si>
  <si>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</si>
  <si>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</si>
  <si>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</si>
  <si>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</si>
  <si>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</si>
  <si>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</si>
  <si>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</si>
  <si>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</si>
  <si>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</si>
  <si>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</si>
  <si>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</si>
  <si>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</si>
  <si>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</si>
  <si>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</si>
  <si>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</si>
  <si>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</si>
  <si>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</si>
  <si>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</si>
  <si>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</si>
  <si>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</si>
  <si>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</si>
  <si>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</si>
  <si>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</si>
  <si>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</si>
  <si>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</si>
  <si>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</si>
  <si>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</si>
  <si>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</si>
  <si>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</si>
  <si>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</si>
  <si>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</si>
  <si>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</si>
  <si>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</si>
  <si>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</si>
  <si>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</si>
  <si>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</si>
  <si>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</si>
  <si>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</si>
  <si>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</si>
  <si>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</si>
  <si>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</si>
  <si>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</si>
  <si>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</si>
  <si>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</si>
  <si>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</si>
  <si>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</si>
  <si>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</si>
  <si>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</si>
  <si>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</si>
  <si>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</si>
  <si>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</si>
  <si>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</si>
  <si>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</si>
  <si>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</si>
  <si>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</si>
  <si>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</si>
  <si>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</si>
  <si>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</si>
  <si>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</si>
  <si>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</si>
  <si>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</si>
  <si>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</si>
  <si>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</si>
  <si>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</si>
  <si>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</si>
  <si>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</si>
  <si>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</si>
  <si>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</si>
  <si>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</si>
  <si>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</si>
  <si>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</si>
  <si>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</si>
  <si>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</si>
  <si>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</si>
  <si>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</si>
  <si>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</si>
  <si>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</si>
  <si>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</si>
  <si>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</si>
  <si>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</si>
  <si>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</si>
  <si>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</si>
  <si>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</si>
  <si>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</si>
  <si>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</si>
  <si>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</si>
  <si>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</si>
  <si>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</si>
  <si>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</si>
  <si>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</si>
  <si>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</si>
  <si>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</si>
  <si>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</si>
  <si>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</si>
  <si>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</si>
  <si>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</si>
  <si>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</si>
  <si>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</si>
  <si>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</si>
  <si>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</si>
  <si>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</si>
  <si>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</si>
  <si>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</si>
  <si>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</si>
  <si>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</si>
  <si>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</si>
  <si>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</si>
  <si>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</si>
  <si>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</si>
  <si>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</si>
  <si>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</si>
  <si>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</si>
  <si>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</si>
  <si>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</si>
  <si>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</si>
  <si>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</si>
  <si>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</si>
  <si>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</si>
  <si>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</si>
  <si>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</si>
  <si>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</si>
  <si>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</si>
  <si>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</si>
  <si>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</si>
  <si>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</si>
  <si>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</si>
  <si>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</si>
  <si>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</si>
  <si>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</si>
  <si>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</si>
  <si>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</si>
  <si>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</si>
  <si>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</si>
  <si>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</si>
  <si>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</si>
  <si>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</si>
  <si>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</si>
  <si>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</si>
  <si>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</si>
  <si>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</si>
  <si>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</si>
  <si>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</si>
  <si>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</si>
  <si>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</si>
  <si>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</si>
  <si>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</si>
  <si>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</si>
  <si>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</si>
  <si>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</si>
  <si>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</si>
  <si>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</si>
  <si>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</si>
  <si>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</si>
  <si>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</si>
  <si>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</si>
  <si>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</si>
  <si>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</si>
  <si>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</si>
  <si>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</si>
  <si>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</si>
  <si>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</si>
  <si>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</si>
  <si>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</si>
  <si>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</si>
  <si>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</si>
  <si>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</si>
  <si>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</si>
  <si>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</si>
  <si>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</si>
  <si>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</si>
  <si>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</si>
  <si>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</si>
  <si>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</si>
  <si>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</si>
  <si>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</si>
  <si>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</si>
  <si>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</si>
  <si>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</si>
  <si>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</si>
  <si>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</si>
  <si>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</si>
  <si>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</si>
  <si>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</si>
  <si>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</si>
  <si>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</si>
  <si>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</si>
  <si>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</si>
  <si>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</si>
  <si>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</si>
  <si>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</si>
  <si>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</si>
  <si>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</si>
  <si>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</si>
  <si>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</si>
  <si>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</si>
  <si>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</si>
  <si>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</si>
  <si>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</si>
  <si>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</si>
  <si>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</si>
  <si>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</si>
  <si>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</si>
  <si>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</si>
  <si>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</si>
  <si>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</si>
  <si>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</si>
  <si>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</si>
  <si>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</si>
  <si>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</si>
  <si>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</si>
  <si>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</si>
  <si>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</si>
  <si>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</si>
  <si>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</si>
  <si>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</si>
  <si>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</si>
  <si>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</si>
  <si>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</si>
  <si>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</si>
  <si>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</si>
  <si>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</si>
  <si>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</si>
  <si>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</si>
  <si>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</si>
  <si>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</si>
  <si>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</si>
  <si>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</si>
  <si>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</si>
  <si>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</si>
  <si>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</si>
  <si>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</si>
  <si>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</si>
  <si>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</si>
  <si>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</si>
  <si>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</si>
  <si>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</si>
  <si>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</si>
  <si>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</si>
  <si>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</si>
  <si>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</si>
  <si>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</si>
  <si>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</si>
  <si>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</si>
  <si>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</si>
  <si>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</si>
  <si>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</si>
  <si>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</si>
  <si>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</si>
  <si>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</si>
  <si>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</si>
  <si>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</si>
  <si>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</si>
  <si>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</si>
  <si>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</si>
  <si>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</si>
  <si>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</si>
  <si>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</si>
  <si>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</si>
  <si>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</si>
  <si>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</si>
  <si>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</si>
  <si>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</si>
  <si>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</si>
  <si>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</si>
  <si>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</si>
  <si>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</si>
  <si>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</si>
  <si>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</si>
  <si>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</si>
  <si>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</si>
  <si>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</si>
  <si>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</si>
  <si>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</si>
  <si>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</si>
  <si>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</si>
  <si>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</si>
  <si>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</si>
  <si>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</si>
  <si>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</si>
  <si>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</si>
  <si>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</si>
  <si>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</si>
  <si>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</si>
  <si>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</si>
  <si>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</si>
  <si>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</si>
  <si>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</si>
  <si>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</si>
  <si>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</si>
  <si>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</si>
  <si>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</si>
  <si>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</si>
  <si>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</si>
  <si>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</si>
  <si>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</si>
  <si>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</si>
  <si>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</si>
  <si>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</si>
  <si>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</si>
  <si>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</si>
  <si>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</si>
  <si>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</si>
  <si>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</si>
  <si>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</si>
  <si>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</si>
  <si>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</si>
  <si>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</si>
  <si>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</si>
  <si>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</si>
  <si>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</si>
  <si>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</si>
  <si>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</si>
  <si>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</si>
  <si>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</si>
  <si>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</si>
  <si>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</si>
  <si>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</si>
  <si>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</si>
  <si>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</si>
  <si>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</si>
  <si>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</si>
  <si>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</si>
  <si>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</si>
  <si>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</si>
  <si>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</si>
  <si>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</si>
  <si>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</si>
  <si>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</si>
  <si>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</si>
  <si>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</si>
  <si>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</si>
  <si>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</si>
  <si>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</si>
  <si>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</si>
  <si>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</si>
  <si>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</si>
  <si>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</si>
  <si>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</si>
  <si>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</si>
  <si>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</si>
  <si>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</si>
  <si>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</si>
  <si>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</si>
  <si>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</si>
  <si>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</si>
  <si>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</si>
  <si>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</si>
  <si>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</si>
  <si>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</si>
  <si>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</si>
  <si>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</si>
  <si>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</si>
  <si>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</si>
  <si>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</si>
  <si>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</si>
  <si>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</si>
  <si>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</si>
  <si>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</si>
  <si>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</si>
  <si>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</si>
  <si>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</si>
  <si>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</si>
  <si>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</si>
  <si>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</si>
  <si>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</si>
  <si>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</si>
  <si>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</si>
  <si>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</si>
  <si>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</si>
  <si>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</si>
  <si>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</si>
  <si>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</si>
  <si>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</si>
  <si>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</si>
  <si>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</si>
  <si>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</si>
  <si>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</si>
  <si>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</si>
  <si>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</si>
  <si>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</si>
  <si>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</si>
  <si>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</si>
  <si>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</si>
  <si>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</si>
  <si>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</si>
  <si>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</si>
  <si>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</si>
  <si>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</si>
  <si>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</si>
  <si>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</si>
  <si>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</si>
  <si>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</si>
  <si>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</si>
  <si>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</si>
  <si>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</si>
  <si>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</si>
  <si>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</si>
  <si>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</si>
  <si>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</si>
  <si>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</si>
  <si>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</si>
  <si>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</si>
  <si>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</si>
  <si>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</si>
  <si>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</si>
  <si>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</si>
  <si>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</si>
  <si>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</si>
  <si>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</si>
  <si>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</si>
  <si>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</si>
  <si>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</si>
  <si>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</si>
  <si>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</si>
  <si>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</si>
  <si>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</si>
  <si>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</si>
  <si>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</si>
  <si>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</si>
  <si>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</si>
  <si>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</si>
  <si>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</si>
  <si>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</si>
  <si>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</si>
  <si>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</si>
  <si>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</si>
  <si>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</si>
  <si>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</si>
  <si>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</si>
  <si>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</si>
  <si>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</si>
  <si>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</si>
  <si>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</si>
  <si>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</si>
  <si>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</si>
  <si>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</si>
  <si>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</si>
  <si>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</si>
  <si>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</si>
  <si>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</si>
  <si>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</si>
  <si>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</si>
  <si>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</si>
  <si>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</si>
  <si>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</si>
  <si>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</si>
  <si>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</si>
  <si>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</si>
  <si>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</si>
  <si>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</si>
  <si>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</si>
  <si>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</si>
  <si>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</si>
  <si>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</si>
  <si>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</si>
  <si>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</si>
  <si>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</si>
  <si>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</si>
  <si>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</si>
  <si>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</si>
  <si>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</si>
  <si>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</si>
  <si>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</si>
  <si>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</si>
  <si>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</si>
  <si>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</si>
  <si>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</si>
  <si>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</si>
  <si>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</si>
  <si>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</si>
  <si>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</si>
  <si>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</si>
  <si>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</si>
  <si>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</si>
  <si>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</si>
  <si>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</si>
  <si>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</si>
  <si>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</si>
  <si>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</si>
  <si>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</si>
  <si>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</si>
  <si>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</si>
  <si>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</si>
  <si>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</si>
  <si>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</si>
  <si>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</si>
  <si>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</si>
  <si>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</si>
  <si>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</si>
  <si>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</si>
  <si>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</si>
  <si>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</si>
  <si>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</si>
  <si>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</si>
  <si>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</si>
  <si>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</si>
  <si>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</si>
  <si>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</si>
  <si>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</si>
  <si>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</si>
  <si>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</si>
  <si>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</si>
  <si>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</si>
  <si>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</si>
  <si>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</si>
  <si>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</si>
  <si>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</si>
  <si>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</si>
  <si>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</si>
  <si>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</si>
  <si>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</si>
  <si>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</si>
  <si>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</si>
  <si>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</si>
  <si>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</si>
  <si>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</si>
  <si>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</si>
  <si>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</si>
  <si>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</si>
  <si>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</si>
  <si>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</si>
  <si>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</si>
  <si>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</si>
  <si>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</si>
  <si>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</si>
  <si>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</si>
  <si>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</si>
  <si>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</si>
  <si>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</si>
  <si>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</si>
  <si>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</si>
  <si>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</si>
  <si>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</si>
  <si>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</si>
  <si>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</si>
  <si>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</si>
  <si>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</si>
  <si>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</si>
  <si>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</si>
  <si>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</si>
  <si>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</si>
  <si>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</si>
  <si>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</si>
  <si>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</si>
  <si>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</si>
  <si>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</si>
  <si>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</si>
  <si>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</si>
  <si>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</si>
  <si>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</si>
  <si>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</si>
  <si>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</si>
  <si>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</si>
  <si>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</si>
  <si>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</si>
  <si>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</si>
  <si>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</si>
  <si>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</si>
  <si>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</si>
  <si>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</si>
  <si>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</si>
  <si>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</si>
  <si>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</si>
  <si>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</si>
  <si>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</si>
  <si>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</si>
  <si>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</si>
  <si>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</si>
  <si>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</si>
  <si>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</si>
  <si>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</si>
  <si>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</si>
  <si>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</si>
  <si>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</si>
  <si>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</si>
  <si>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</si>
  <si>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</si>
  <si>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</si>
  <si>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</si>
  <si>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</si>
  <si>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</si>
  <si>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</si>
  <si>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</si>
  <si>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</si>
  <si>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</si>
  <si>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</si>
  <si>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</si>
  <si>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</si>
  <si>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</si>
  <si>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</si>
  <si>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</si>
  <si>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</si>
  <si>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</si>
  <si>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</si>
  <si>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</si>
  <si>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</si>
  <si>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</si>
  <si>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</si>
  <si>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</si>
  <si>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</si>
  <si>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</si>
  <si>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</si>
  <si>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</si>
  <si>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</si>
  <si>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</si>
  <si>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</si>
  <si>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</si>
  <si>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</si>
  <si>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</si>
  <si>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</si>
  <si>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</si>
  <si>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</si>
  <si>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</si>
  <si>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</si>
  <si>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</si>
  <si>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</si>
  <si>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</si>
  <si>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</si>
  <si>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</si>
  <si>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</si>
  <si>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</si>
  <si>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</si>
  <si>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</si>
  <si>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</si>
  <si>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</si>
  <si>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</si>
  <si>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</si>
  <si>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</si>
  <si>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</si>
  <si>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</si>
  <si>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</si>
  <si>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</si>
  <si>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</si>
  <si>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</si>
  <si>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</si>
  <si>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</si>
  <si>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</si>
  <si>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</si>
  <si>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</si>
  <si>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</si>
  <si>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</si>
  <si>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</si>
  <si>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</si>
  <si>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</si>
  <si>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</si>
  <si>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</si>
  <si>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</si>
  <si>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</si>
  <si>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</si>
  <si>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</si>
  <si>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</si>
  <si>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</si>
  <si>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</si>
  <si>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</si>
  <si>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</si>
  <si>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</si>
  <si>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</si>
  <si>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</si>
  <si>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</si>
  <si>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</si>
  <si>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</si>
  <si>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</si>
  <si>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</si>
  <si>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</si>
  <si>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</si>
  <si>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</si>
  <si>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</si>
  <si>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</si>
  <si>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</si>
  <si>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</si>
  <si>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</si>
  <si>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</si>
  <si>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</si>
  <si>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</si>
  <si>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</si>
  <si>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</si>
  <si>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</si>
  <si>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</si>
  <si>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</si>
  <si>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</si>
  <si>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</si>
  <si>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</si>
  <si>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</si>
  <si>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</si>
  <si>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</si>
  <si>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</si>
  <si>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</si>
  <si>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</si>
  <si>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</si>
  <si>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</si>
  <si>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</si>
  <si>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</si>
  <si>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</si>
  <si>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</si>
  <si>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</si>
  <si>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</si>
  <si>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</si>
  <si>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</si>
  <si>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</si>
  <si>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</si>
  <si>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</si>
  <si>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</si>
  <si>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</si>
  <si>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</si>
  <si>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</si>
  <si>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</si>
  <si>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</si>
  <si>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</si>
  <si>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</si>
  <si>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</si>
  <si>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</si>
  <si>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</si>
  <si>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</si>
  <si>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</si>
  <si>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</si>
  <si>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</si>
  <si>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</si>
  <si>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</si>
  <si>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</si>
  <si>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</si>
  <si>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</si>
  <si>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</si>
  <si>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</si>
  <si>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</si>
  <si>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</si>
  <si>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</si>
  <si>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</si>
  <si>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</si>
  <si>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</si>
  <si>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</si>
  <si>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</si>
  <si>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</si>
  <si>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</si>
  <si>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</si>
  <si>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</si>
  <si>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</si>
  <si>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</si>
  <si>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</si>
  <si>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</si>
  <si>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</si>
  <si>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</si>
  <si>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</si>
  <si>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</si>
  <si>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</si>
  <si>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</si>
  <si>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</si>
  <si>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</si>
  <si>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</si>
  <si>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</si>
  <si>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</si>
  <si>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</si>
  <si>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</si>
  <si>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</si>
  <si>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</si>
  <si>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</si>
  <si>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</si>
  <si>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</si>
  <si>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</si>
  <si>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</si>
  <si>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</si>
  <si>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</si>
  <si>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</si>
  <si>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</si>
  <si>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</si>
  <si>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</si>
  <si>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</si>
  <si>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</si>
  <si>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</si>
  <si>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</si>
  <si>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</si>
  <si>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</si>
  <si>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</si>
  <si>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</si>
  <si>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</si>
  <si>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</si>
  <si>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</si>
  <si>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</si>
  <si>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</si>
  <si>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</si>
  <si>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</si>
  <si>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</si>
  <si>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</si>
  <si>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</si>
  <si>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</si>
  <si>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</si>
  <si>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</si>
  <si>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</si>
  <si>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</si>
  <si>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</si>
  <si>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</si>
  <si>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</si>
  <si>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</si>
  <si>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</si>
  <si>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</si>
  <si>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</si>
  <si>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</si>
  <si>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</si>
  <si>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</si>
  <si>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</si>
  <si>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</si>
  <si>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</si>
  <si>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</si>
  <si>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</si>
  <si>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</si>
  <si>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</si>
  <si>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</si>
  <si>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</si>
  <si>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</si>
  <si>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</si>
  <si>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</si>
  <si>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</si>
  <si>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</si>
  <si>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</si>
  <si>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</si>
  <si>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</si>
  <si>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</si>
  <si>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</si>
  <si>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</si>
  <si>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</si>
  <si>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</si>
  <si>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</si>
  <si>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</si>
  <si>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</si>
  <si>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</si>
  <si>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</si>
  <si>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</si>
  <si>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</si>
  <si>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</si>
  <si>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</si>
  <si>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</si>
  <si>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</si>
  <si>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</si>
  <si>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</si>
  <si>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</si>
  <si>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</si>
  <si>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</si>
  <si>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</si>
  <si>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</si>
  <si>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</si>
  <si>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</si>
  <si>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</si>
  <si>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</si>
  <si>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</si>
  <si>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</si>
  <si>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</si>
  <si>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</si>
  <si>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</si>
  <si>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</si>
  <si>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</si>
  <si>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</si>
  <si>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</si>
  <si>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</si>
  <si>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</si>
  <si>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</si>
  <si>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</si>
  <si>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</si>
  <si>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</si>
  <si>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</si>
  <si>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</si>
  <si>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</si>
  <si>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</si>
  <si>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</si>
  <si>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</si>
  <si>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</si>
  <si>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</si>
  <si>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</si>
  <si>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</si>
  <si>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</si>
  <si>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</si>
  <si>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</si>
  <si>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</si>
  <si>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</si>
  <si>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</si>
  <si>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</si>
  <si>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</si>
  <si>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</si>
  <si>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</si>
  <si>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</si>
  <si>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</si>
  <si>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</si>
  <si>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</si>
  <si>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</si>
  <si>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</si>
  <si>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</si>
  <si>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</si>
  <si>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</si>
  <si>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</si>
  <si>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</si>
  <si>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</si>
  <si>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</si>
  <si>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</si>
  <si>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</si>
  <si>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</si>
  <si>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</si>
  <si>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</si>
  <si>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</si>
  <si>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</si>
  <si>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</si>
  <si>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</si>
  <si>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</si>
  <si>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</si>
  <si>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</si>
  <si>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</si>
  <si>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</si>
  <si>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</si>
  <si>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</si>
  <si>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</si>
  <si>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</si>
  <si>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</si>
  <si>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</si>
  <si>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</si>
  <si>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</si>
  <si>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</si>
  <si>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</si>
  <si>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</si>
  <si>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</si>
  <si>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</si>
  <si>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</si>
  <si>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</si>
  <si>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</si>
  <si>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</si>
  <si>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</si>
  <si>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</si>
  <si>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</si>
  <si>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</si>
  <si>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</si>
  <si>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</si>
  <si>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</si>
  <si>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</si>
  <si>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</si>
  <si>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</si>
  <si>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</si>
  <si>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</si>
  <si>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</si>
  <si>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</si>
  <si>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</si>
  <si>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</si>
  <si>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</si>
  <si>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</si>
  <si>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</si>
  <si>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</si>
  <si>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</si>
  <si>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</si>
  <si>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</si>
  <si>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</si>
  <si>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</si>
  <si>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</si>
  <si>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</si>
  <si>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</si>
  <si>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</si>
  <si>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</si>
  <si>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</si>
  <si>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</si>
  <si>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</si>
  <si>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</si>
  <si>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</si>
  <si>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</si>
  <si>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</si>
  <si>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</si>
  <si>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</si>
  <si>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</si>
  <si>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</si>
  <si>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</si>
  <si>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</si>
  <si>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</si>
  <si>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</si>
  <si>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</si>
  <si>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</si>
  <si>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</si>
  <si>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</si>
  <si>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</si>
  <si>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</si>
  <si>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</si>
  <si>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</si>
  <si>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</si>
  <si>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</si>
  <si>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</si>
  <si>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</si>
  <si>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</si>
  <si>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</si>
  <si>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</si>
  <si>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</si>
  <si>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</si>
  <si>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</si>
  <si>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</si>
  <si>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</si>
  <si>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</si>
  <si>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</si>
  <si>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</si>
  <si>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</si>
  <si>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</si>
  <si>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</si>
  <si>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</si>
  <si>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</si>
  <si>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</si>
  <si>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</si>
  <si>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</si>
  <si>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</si>
  <si>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</si>
  <si>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</si>
  <si>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</si>
  <si>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</si>
  <si>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</si>
  <si>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</si>
  <si>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</si>
  <si>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</si>
  <si>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</si>
  <si>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</si>
  <si>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</si>
  <si>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</si>
  <si>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</si>
  <si>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</si>
  <si>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</si>
  <si>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</si>
  <si>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</si>
  <si>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</si>
  <si>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</si>
  <si>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</si>
  <si>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</si>
  <si>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</si>
  <si>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</si>
  <si>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</si>
  <si>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</si>
  <si>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</si>
  <si>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</si>
  <si>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</si>
  <si>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</si>
  <si>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</si>
  <si>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</si>
  <si>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</si>
  <si>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</si>
  <si>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</si>
  <si>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</si>
  <si>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</si>
  <si>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</si>
  <si>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</si>
  <si>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</si>
  <si>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</si>
  <si>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</si>
  <si>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</si>
  <si>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</si>
  <si>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</si>
  <si>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</si>
  <si>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</si>
  <si>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</si>
  <si>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</si>
  <si>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</si>
  <si>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</si>
  <si>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</si>
  <si>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</si>
  <si>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</si>
  <si>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</si>
  <si>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</si>
  <si>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</si>
  <si>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</si>
  <si>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</si>
  <si>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</si>
  <si>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</si>
  <si>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</si>
  <si>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</si>
  <si>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</si>
  <si>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</si>
  <si>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</si>
  <si>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</si>
  <si>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</si>
  <si>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</si>
  <si>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</si>
  <si>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</si>
  <si>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</si>
  <si>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</si>
  <si>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</si>
  <si>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</si>
  <si>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</si>
  <si>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</si>
  <si>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</si>
  <si>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</si>
  <si>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</si>
  <si>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</si>
  <si>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</si>
  <si>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</si>
  <si>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</si>
  <si>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</si>
  <si>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</si>
  <si>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</si>
  <si>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</si>
  <si>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</si>
  <si>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</si>
  <si>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</si>
  <si>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</si>
  <si>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</si>
  <si>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</si>
  <si>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</si>
  <si>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</si>
  <si>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</si>
  <si>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</si>
  <si>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</si>
  <si>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</si>
  <si>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</si>
  <si>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</si>
  <si>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</si>
  <si>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</si>
  <si>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</si>
  <si>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</si>
  <si>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</si>
  <si>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</si>
  <si>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</si>
  <si>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</si>
  <si>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</si>
  <si>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</si>
  <si>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</si>
  <si>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</si>
  <si>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</si>
  <si>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</si>
  <si>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</si>
  <si>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</si>
  <si>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</si>
  <si>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</si>
  <si>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</si>
  <si>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</si>
  <si>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</si>
  <si>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</si>
  <si>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</si>
  <si>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</si>
  <si>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</si>
  <si>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</si>
  <si>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</si>
  <si>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</si>
  <si>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</si>
  <si>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</si>
  <si>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</si>
  <si>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</si>
  <si>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</si>
  <si>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</si>
  <si>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</si>
  <si>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</si>
  <si>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</si>
  <si>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</si>
  <si>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</si>
  <si>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</si>
  <si>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</si>
  <si>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</si>
  <si>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</si>
  <si>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</si>
  <si>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</si>
  <si>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</si>
  <si>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</si>
  <si>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</si>
  <si>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</si>
  <si>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</si>
  <si>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</si>
  <si>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</si>
  <si>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</si>
  <si>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</si>
  <si>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</si>
  <si>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</si>
  <si>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</si>
  <si>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</si>
  <si>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</si>
  <si>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</si>
  <si>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</si>
  <si>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</si>
  <si>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</si>
  <si>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</si>
  <si>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</si>
  <si>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</si>
  <si>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</si>
  <si>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</si>
  <si>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</si>
  <si>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</si>
  <si>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</si>
  <si>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</si>
  <si>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</si>
  <si>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</si>
  <si>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</si>
  <si>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</si>
  <si>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</si>
  <si>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</si>
  <si>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</si>
  <si>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</si>
  <si>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</si>
  <si>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</si>
  <si>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</si>
  <si>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</si>
  <si>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</si>
  <si>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</si>
  <si>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</si>
  <si>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</si>
  <si>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</si>
  <si>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</si>
  <si>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</si>
  <si>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</si>
  <si>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</si>
  <si>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</si>
  <si>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</si>
  <si>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</si>
  <si>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</si>
  <si>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</si>
  <si>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</si>
  <si>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</si>
  <si>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</si>
  <si>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</si>
  <si>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</si>
  <si>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</si>
  <si>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</si>
  <si>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</si>
  <si>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</si>
  <si>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</si>
  <si>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</si>
  <si>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</si>
  <si>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</si>
  <si>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</si>
  <si>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</si>
  <si>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</si>
  <si>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</si>
  <si>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</si>
  <si>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</si>
  <si>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</si>
  <si>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</si>
  <si>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</si>
  <si>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</si>
  <si>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</si>
  <si>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</si>
  <si>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</si>
  <si>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</si>
  <si>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</si>
  <si>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</si>
  <si>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</si>
  <si>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</si>
  <si>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</si>
  <si>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</si>
  <si>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</si>
  <si>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</si>
  <si>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</si>
  <si>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</si>
  <si>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</si>
  <si>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</si>
  <si>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</si>
  <si>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</si>
  <si>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</si>
  <si>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</si>
  <si>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</si>
  <si>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</si>
  <si>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</si>
  <si>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</si>
  <si>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</si>
  <si>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</si>
  <si>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</si>
  <si>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</si>
  <si>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</si>
  <si>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</si>
  <si>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</si>
  <si>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</si>
  <si>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</si>
  <si>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</si>
  <si>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</si>
  <si>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</si>
  <si>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</si>
  <si>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</si>
  <si>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</si>
  <si>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</si>
  <si>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</si>
  <si>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</si>
  <si>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</si>
  <si>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</si>
  <si>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</si>
  <si>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</si>
  <si>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</si>
  <si>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</si>
  <si>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</si>
  <si>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</si>
  <si>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</si>
  <si>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</si>
  <si>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</si>
  <si>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</si>
  <si>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</si>
  <si>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</si>
  <si>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</si>
  <si>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</si>
  <si>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</si>
  <si>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</si>
  <si>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</si>
  <si>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</si>
  <si>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</si>
  <si>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</si>
  <si>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</si>
  <si>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</si>
  <si>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</si>
  <si>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</si>
  <si>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</si>
  <si>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</si>
  <si>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</si>
  <si>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</si>
  <si>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</si>
  <si>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</si>
  <si>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</si>
  <si>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</si>
  <si>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</si>
  <si>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</si>
  <si>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</si>
  <si>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</si>
  <si>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</si>
  <si>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</si>
  <si>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</si>
  <si>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</si>
  <si>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</si>
  <si>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</si>
  <si>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</si>
  <si>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</si>
  <si>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</si>
  <si>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</si>
  <si>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</si>
  <si>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</si>
  <si>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</si>
  <si>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</si>
  <si>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</si>
  <si>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</si>
  <si>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</si>
  <si>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</si>
  <si>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</si>
  <si>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</si>
  <si>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</si>
  <si>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</si>
  <si>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</si>
  <si>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</si>
  <si>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</si>
  <si>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</si>
  <si>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</si>
  <si>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</si>
  <si>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</si>
  <si>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</si>
  <si>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</si>
  <si>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</si>
  <si>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</si>
  <si>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</si>
  <si>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</si>
  <si>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</si>
  <si>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</si>
  <si>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</si>
  <si>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</si>
  <si>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</si>
  <si>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</si>
  <si>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</si>
  <si>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</si>
  <si>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</si>
  <si>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</si>
  <si>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</si>
  <si>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</si>
  <si>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</si>
  <si>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</si>
  <si>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</si>
  <si>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</si>
  <si>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</si>
  <si>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</si>
  <si>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</si>
  <si>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</si>
  <si>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</si>
  <si>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</si>
  <si>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</si>
  <si>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</si>
  <si>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</si>
  <si>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</si>
  <si>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</si>
  <si>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</si>
  <si>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</si>
  <si>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</si>
  <si>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</si>
  <si>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</si>
  <si>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</si>
  <si>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</si>
  <si>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</si>
  <si>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</si>
  <si>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</si>
  <si>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</si>
  <si>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</si>
  <si>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</si>
  <si>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</si>
  <si>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</si>
  <si>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</si>
  <si>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</si>
  <si>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</si>
  <si>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</si>
  <si>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</si>
  <si>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</si>
  <si>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</si>
  <si>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</si>
  <si>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</si>
  <si>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</si>
  <si>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</si>
  <si>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</si>
  <si>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</si>
  <si>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</si>
  <si>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</si>
  <si>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</si>
  <si>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</si>
  <si>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</si>
  <si>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</si>
  <si>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</si>
  <si>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</si>
  <si>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</si>
  <si>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</si>
  <si>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</si>
  <si>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</si>
  <si>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</si>
  <si>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</si>
  <si>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</si>
  <si>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</si>
  <si>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</si>
  <si>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</si>
  <si>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</si>
  <si>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</si>
  <si>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</si>
  <si>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</si>
  <si>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</si>
  <si>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</si>
  <si>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</si>
  <si>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</si>
  <si>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</si>
  <si>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</si>
  <si>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</si>
  <si>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</si>
  <si>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</si>
  <si>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</si>
  <si>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</si>
  <si>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</si>
  <si>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</si>
  <si>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</si>
  <si>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</si>
  <si>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</si>
  <si>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</si>
  <si>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</si>
  <si>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</si>
  <si>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</si>
  <si>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</si>
  <si>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</si>
  <si>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</si>
  <si>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</si>
  <si>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</si>
  <si>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</si>
  <si>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</si>
  <si>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</si>
  <si>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</si>
  <si>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</si>
  <si>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</si>
  <si>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</si>
  <si>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</si>
  <si>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</si>
  <si>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</si>
  <si>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</si>
  <si>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</si>
  <si>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</si>
  <si>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</si>
  <si>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</si>
  <si>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</si>
  <si>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</si>
  <si>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</si>
  <si>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</si>
  <si>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</si>
  <si>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</si>
  <si>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</si>
  <si>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</si>
  <si>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</si>
  <si>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</si>
  <si>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</si>
  <si>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</si>
  <si>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</si>
  <si>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</si>
  <si>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</si>
  <si>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</si>
  <si>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</si>
  <si>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</si>
  <si>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</si>
  <si>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</si>
  <si>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</si>
  <si>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</si>
  <si>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</si>
  <si>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</si>
  <si>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</si>
  <si>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</si>
  <si>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</si>
  <si>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</si>
  <si>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</si>
  <si>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</si>
  <si>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</si>
  <si>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</si>
  <si>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</si>
  <si>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</si>
  <si>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</si>
  <si>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</si>
  <si>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</si>
  <si>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</si>
  <si>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</si>
  <si>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</si>
  <si>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</si>
  <si>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</si>
  <si>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</si>
  <si>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</si>
  <si>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</si>
  <si>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</si>
  <si>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</si>
  <si>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</si>
  <si>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</si>
  <si>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</si>
  <si>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</si>
  <si>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</si>
  <si>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</si>
  <si>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</si>
  <si>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</si>
  <si>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</si>
  <si>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</si>
  <si>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</si>
  <si>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</si>
  <si>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</si>
  <si>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</si>
  <si>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</si>
  <si>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</si>
  <si>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</si>
  <si>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</si>
  <si>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</si>
  <si>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</si>
  <si>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</si>
  <si>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</si>
  <si>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</si>
  <si>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</si>
  <si>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</si>
  <si>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</si>
  <si>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</si>
  <si>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</si>
  <si>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</si>
  <si>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</si>
  <si>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</si>
  <si>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</si>
  <si>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</si>
  <si>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</si>
  <si>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</si>
  <si>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</si>
  <si>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</si>
  <si>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</si>
  <si>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</si>
  <si>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</si>
  <si>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</si>
  <si>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</si>
  <si>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</si>
  <si>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</si>
  <si>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</si>
  <si>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</si>
  <si>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</si>
  <si>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</si>
  <si>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</si>
  <si>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</si>
  <si>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</si>
  <si>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</si>
  <si>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</si>
  <si>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</si>
  <si>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</si>
  <si>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</si>
  <si>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</si>
  <si>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</si>
  <si>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</si>
  <si>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</si>
  <si>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</si>
  <si>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</si>
  <si>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</si>
  <si>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</si>
  <si>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</si>
  <si>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</si>
  <si>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</si>
  <si>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</si>
  <si>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</si>
  <si>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</si>
  <si>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</si>
  <si>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</si>
  <si>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</si>
  <si>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</si>
  <si>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</si>
  <si>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</si>
  <si>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</si>
  <si>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</si>
  <si>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</si>
  <si>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</si>
  <si>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</si>
  <si>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</si>
  <si>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</si>
  <si>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</si>
  <si>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</si>
  <si>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</si>
  <si>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</si>
  <si>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</si>
  <si>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</si>
  <si>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</si>
  <si>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</si>
  <si>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</si>
  <si>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</si>
  <si>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</si>
  <si>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</si>
  <si>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</si>
  <si>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</si>
  <si>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</si>
  <si>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</si>
  <si>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</si>
  <si>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</si>
  <si>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</si>
  <si>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</si>
  <si>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</si>
  <si>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</si>
  <si>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</si>
  <si>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</si>
  <si>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</si>
  <si>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</si>
  <si>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</si>
  <si>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</si>
  <si>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</si>
  <si>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</si>
  <si>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</si>
  <si>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</si>
  <si>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</si>
  <si>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</si>
  <si>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</si>
  <si>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</si>
  <si>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</si>
  <si>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</si>
  <si>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</si>
  <si>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</si>
  <si>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</si>
  <si>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</si>
  <si>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</si>
  <si>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</si>
  <si>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</si>
  <si>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</si>
  <si>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</si>
  <si>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</si>
  <si>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</si>
  <si>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</si>
  <si>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</si>
  <si>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</si>
  <si>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</si>
  <si>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</si>
  <si>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</si>
  <si>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</si>
  <si>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</si>
  <si>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</si>
  <si>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</si>
  <si>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</si>
  <si>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</si>
  <si>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</si>
  <si>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</si>
  <si>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</si>
  <si>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</si>
  <si>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</si>
  <si>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</si>
  <si>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</si>
  <si>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</si>
  <si>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</si>
  <si>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</si>
  <si>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</si>
  <si>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</si>
  <si>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</si>
  <si>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</si>
  <si>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</si>
  <si>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</si>
  <si>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</si>
  <si>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</si>
  <si>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</si>
  <si>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</si>
  <si>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</si>
  <si>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</si>
  <si>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</si>
  <si>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</si>
  <si>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</si>
  <si>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</si>
  <si>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</si>
  <si>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</si>
  <si>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</si>
  <si>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</si>
  <si>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</si>
  <si>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</si>
  <si>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</si>
  <si>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</si>
  <si>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</si>
  <si>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</si>
  <si>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</si>
  <si>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</si>
  <si>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</si>
  <si>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</si>
  <si>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</si>
  <si>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</si>
  <si>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</si>
  <si>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</si>
  <si>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</si>
  <si>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</si>
  <si>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</si>
  <si>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</si>
  <si>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</si>
  <si>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</si>
  <si>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</si>
  <si>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</si>
  <si>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</si>
  <si>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</si>
  <si>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</si>
  <si>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</si>
  <si>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</si>
  <si>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</si>
  <si>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</si>
  <si>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</si>
  <si>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</si>
  <si>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</si>
  <si>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</si>
  <si>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</si>
  <si>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</si>
  <si>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</si>
  <si>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</si>
  <si>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</si>
  <si>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</si>
  <si>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</si>
  <si>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</si>
  <si>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</si>
  <si>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</si>
  <si>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</si>
  <si>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</si>
  <si>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</si>
  <si>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</si>
  <si>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</si>
  <si>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</si>
  <si>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</si>
  <si>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</si>
  <si>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</si>
  <si>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</si>
  <si>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</si>
  <si>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</si>
  <si>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</si>
  <si>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</si>
  <si>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</si>
  <si>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</si>
  <si>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</si>
  <si>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</si>
  <si>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</si>
  <si>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</si>
  <si>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</si>
  <si>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</si>
  <si>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</si>
  <si>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</si>
  <si>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</si>
  <si>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</si>
  <si>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</si>
  <si>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</si>
  <si>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</si>
  <si>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</si>
  <si>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</si>
  <si>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</si>
  <si>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</si>
  <si>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</si>
  <si>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</si>
  <si>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</si>
  <si>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</si>
  <si>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</si>
  <si>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</si>
  <si>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</si>
  <si>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</si>
  <si>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</si>
  <si>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</si>
  <si>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</si>
  <si>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</si>
  <si>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</si>
  <si>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</si>
  <si>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</si>
  <si>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</si>
  <si>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</si>
  <si>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</si>
  <si>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</si>
  <si>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</si>
  <si>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</si>
  <si>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</si>
  <si>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</si>
  <si>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</si>
  <si>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</si>
  <si>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</si>
  <si>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</si>
  <si>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</si>
  <si>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</si>
  <si>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</si>
  <si>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</si>
  <si>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</si>
  <si>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</si>
  <si>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</si>
  <si>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</si>
  <si>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</si>
  <si>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</si>
  <si>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</si>
  <si>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</si>
  <si>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</si>
  <si>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</si>
  <si>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</si>
  <si>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</si>
  <si>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</si>
  <si>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</si>
  <si>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</si>
  <si>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</si>
  <si>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</si>
  <si>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</si>
  <si>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</si>
  <si>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</si>
  <si>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</si>
  <si>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</si>
  <si>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</si>
  <si>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</si>
  <si>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</si>
  <si>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</si>
  <si>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</si>
  <si>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</si>
  <si>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</si>
  <si>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</si>
  <si>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</si>
  <si>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</si>
  <si>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</si>
  <si>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</si>
  <si>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</si>
  <si>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</si>
  <si>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</si>
  <si>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</si>
  <si>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</si>
  <si>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</si>
  <si>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</si>
  <si>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</si>
  <si>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</si>
  <si>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</si>
  <si>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</si>
  <si>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</si>
  <si>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</si>
  <si>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</si>
  <si>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</si>
  <si>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</si>
  <si>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</si>
  <si>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</si>
  <si>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</si>
  <si>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</si>
  <si>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</si>
  <si>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</si>
  <si>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</si>
  <si>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</si>
  <si>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</si>
  <si>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</si>
  <si>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</si>
  <si>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</si>
  <si>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</si>
  <si>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</si>
  <si>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</si>
  <si>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</si>
  <si>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</si>
  <si>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</si>
  <si>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</si>
  <si>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</si>
  <si>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</si>
  <si>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</si>
  <si>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</si>
  <si>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</si>
  <si>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</si>
  <si>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</si>
  <si>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</si>
  <si>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</si>
  <si>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</si>
  <si>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</si>
  <si>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</si>
  <si>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</si>
  <si>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</si>
  <si>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</si>
  <si>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</si>
  <si>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</si>
  <si>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</si>
  <si>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</si>
  <si>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</si>
  <si>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</si>
  <si>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</si>
  <si>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</si>
  <si>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</si>
  <si>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</si>
  <si>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</si>
  <si>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</si>
  <si>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</si>
  <si>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</si>
  <si>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</si>
  <si>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</si>
  <si>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</si>
  <si>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</si>
  <si>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</si>
  <si>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</si>
  <si>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</si>
  <si>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</si>
  <si>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</si>
  <si>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</si>
  <si>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</si>
  <si>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</si>
  <si>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</si>
  <si>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</si>
  <si>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</si>
  <si>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</si>
  <si>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</si>
  <si>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</si>
  <si>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</si>
  <si>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</si>
  <si>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</si>
  <si>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</si>
  <si>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</si>
  <si>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</si>
  <si>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</si>
  <si>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</si>
  <si>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</si>
  <si>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</si>
  <si>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</si>
  <si>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</si>
  <si>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</si>
  <si>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</si>
  <si>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</si>
  <si>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</si>
  <si>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</si>
  <si>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</si>
  <si>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</si>
  <si>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</si>
  <si>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</si>
  <si>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</si>
  <si>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</si>
  <si>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</si>
  <si>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</si>
  <si>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</si>
  <si>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</si>
  <si>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</si>
  <si>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</si>
  <si>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</si>
  <si>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</si>
  <si>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</si>
  <si>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</si>
  <si>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</si>
  <si>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</si>
  <si>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</si>
  <si>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</si>
  <si>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</si>
  <si>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</si>
  <si>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</si>
  <si>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</si>
  <si>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</si>
  <si>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</si>
  <si>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</si>
  <si>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</si>
  <si>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</si>
  <si>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</si>
  <si>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</si>
  <si>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</si>
  <si>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</si>
  <si>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</si>
  <si>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</si>
  <si>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</si>
  <si>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</si>
  <si>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</si>
  <si>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</si>
  <si>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</si>
  <si>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</si>
  <si>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</si>
  <si>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</si>
  <si>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</si>
  <si>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</si>
  <si>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</si>
  <si>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</si>
  <si>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</si>
  <si>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</si>
  <si>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</si>
  <si>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</si>
  <si>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</si>
  <si>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</si>
  <si>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</si>
  <si>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</si>
  <si>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</si>
  <si>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</si>
  <si>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</si>
  <si>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</si>
  <si>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</si>
  <si>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</si>
  <si>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</si>
  <si>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</si>
  <si>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</si>
  <si>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</si>
  <si>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</si>
  <si>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</si>
  <si>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</si>
  <si>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</si>
  <si>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</si>
  <si>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</si>
  <si>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</si>
  <si>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</si>
  <si>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</si>
  <si>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</si>
  <si>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</si>
  <si>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</si>
  <si>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</si>
  <si>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</si>
  <si>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</si>
  <si>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</si>
  <si>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</si>
  <si>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</si>
  <si>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</si>
  <si>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</si>
  <si>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</si>
  <si>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</si>
  <si>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</si>
  <si>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</si>
  <si>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</si>
  <si>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</si>
  <si>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</si>
  <si>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</si>
  <si>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</si>
  <si>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</si>
  <si>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</si>
  <si>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</si>
  <si>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</si>
  <si>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</si>
  <si>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</si>
  <si>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</si>
  <si>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</si>
  <si>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</si>
  <si>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</si>
  <si>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</si>
  <si>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</si>
  <si>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</si>
  <si>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</si>
  <si>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</si>
  <si>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</si>
  <si>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</si>
  <si>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</si>
  <si>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</si>
  <si>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</si>
  <si>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</si>
  <si>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</si>
  <si>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</si>
  <si>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</si>
  <si>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</si>
  <si>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</si>
  <si>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</si>
  <si>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</si>
  <si>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</si>
  <si>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</si>
  <si>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</si>
  <si>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</si>
  <si>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</si>
  <si>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</si>
  <si>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</si>
  <si>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</si>
  <si>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</si>
  <si>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</si>
  <si>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</si>
  <si>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</si>
  <si>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</si>
  <si>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</si>
  <si>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</si>
  <si>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</si>
  <si>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</si>
  <si>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</si>
  <si>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</si>
  <si>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</si>
  <si>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</si>
  <si>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</si>
  <si>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</si>
  <si>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</si>
  <si>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</si>
  <si>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</si>
  <si>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</si>
  <si>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</si>
  <si>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</si>
  <si>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</si>
  <si>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</si>
  <si>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</si>
  <si>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</si>
  <si>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</si>
  <si>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</si>
  <si>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</si>
  <si>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</si>
  <si>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</si>
  <si>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</si>
  <si>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</si>
  <si>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</si>
  <si>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</si>
  <si>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</si>
  <si>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</si>
  <si>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</si>
  <si>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</si>
  <si>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</si>
  <si>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</si>
  <si>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</si>
  <si>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</si>
  <si>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</si>
  <si>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</si>
  <si>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</si>
  <si>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</si>
  <si>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</si>
  <si>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</si>
  <si>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</si>
  <si>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</si>
  <si>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</si>
  <si>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</si>
  <si>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</si>
  <si>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</si>
  <si>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</si>
  <si>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</si>
  <si>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</si>
  <si>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</si>
  <si>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</si>
  <si>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</si>
  <si>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</si>
  <si>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</si>
  <si>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</si>
  <si>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</si>
  <si>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</si>
  <si>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</si>
  <si>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</si>
  <si>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</si>
  <si>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</si>
  <si>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</si>
  <si>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</si>
  <si>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</si>
  <si>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</si>
  <si>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</si>
  <si>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</si>
  <si>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</si>
  <si>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</si>
  <si>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</si>
  <si>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</si>
  <si>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</si>
  <si>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</si>
  <si>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</si>
  <si>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</si>
  <si>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</si>
  <si>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</si>
  <si>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</si>
  <si>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</si>
  <si>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</si>
  <si>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</si>
  <si>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</si>
  <si>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</si>
  <si>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</si>
  <si>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</si>
  <si>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</si>
  <si>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</si>
  <si>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</si>
  <si>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</si>
  <si>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</si>
  <si>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</si>
  <si>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</si>
  <si>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</si>
  <si>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</si>
  <si>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</si>
  <si>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</si>
  <si>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</si>
  <si>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</si>
  <si>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</si>
  <si>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</si>
  <si>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</si>
  <si>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</si>
  <si>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</si>
  <si>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</si>
  <si>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</si>
  <si>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</si>
  <si>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</si>
  <si>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</si>
  <si>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</si>
  <si>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</si>
  <si>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</si>
  <si>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</si>
  <si>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</si>
  <si>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</si>
  <si>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</si>
  <si>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</si>
  <si>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</si>
  <si>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</si>
  <si>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</si>
  <si>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</si>
  <si>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</si>
  <si>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</si>
  <si>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</si>
  <si>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</si>
  <si>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</si>
  <si>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</si>
  <si>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</si>
  <si>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</si>
  <si>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</si>
  <si>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</si>
  <si>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</si>
  <si>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</si>
  <si>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</si>
  <si>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</si>
  <si>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</si>
  <si>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</si>
  <si>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</si>
  <si>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</si>
  <si>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</si>
  <si>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</si>
  <si>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</si>
  <si>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</si>
  <si>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</si>
  <si>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</si>
  <si>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</si>
  <si>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</si>
  <si>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</si>
  <si>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</si>
  <si>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</si>
  <si>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</si>
  <si>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</si>
  <si>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</si>
  <si>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</si>
  <si>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</si>
  <si>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</si>
  <si>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</si>
  <si>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</si>
  <si>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</si>
  <si>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</si>
  <si>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</si>
  <si>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</si>
  <si>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</si>
  <si>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</si>
  <si>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</si>
  <si>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</si>
  <si>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</si>
  <si>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</si>
  <si>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</si>
  <si>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</si>
  <si>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</si>
  <si>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</si>
  <si>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</si>
  <si>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</si>
  <si>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</si>
  <si>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</si>
  <si>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</si>
  <si>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</si>
  <si>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</si>
  <si>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</si>
  <si>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</si>
  <si>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</si>
  <si>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</si>
  <si>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</si>
  <si>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</si>
  <si>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</si>
  <si>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</si>
  <si>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</si>
  <si>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</si>
  <si>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</si>
  <si>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</si>
  <si>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</si>
  <si>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</si>
  <si>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</si>
  <si>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</si>
  <si>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</si>
  <si>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</si>
  <si>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</si>
  <si>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</si>
  <si>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</si>
  <si>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</si>
  <si>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</si>
  <si>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</si>
  <si>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</si>
  <si>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</si>
  <si>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</si>
  <si>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</si>
  <si>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</si>
  <si>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</si>
  <si>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</si>
  <si>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</si>
  <si>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</si>
  <si>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</si>
  <si>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</si>
  <si>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</si>
  <si>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</si>
  <si>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</si>
  <si>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</si>
  <si>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</si>
  <si>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</si>
  <si>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</si>
  <si>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</si>
  <si>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</si>
  <si>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</si>
  <si>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</si>
  <si>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</si>
  <si>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</si>
  <si>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</si>
  <si>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</si>
  <si>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</si>
  <si>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</si>
  <si>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</si>
  <si>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</si>
  <si>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</si>
  <si>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</si>
  <si>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</si>
  <si>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</si>
  <si>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</si>
  <si>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</si>
  <si>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</si>
  <si>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</si>
  <si>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</si>
  <si>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</si>
  <si>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</si>
  <si>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</si>
  <si>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</si>
  <si>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</si>
  <si>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</si>
  <si>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</si>
  <si>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</si>
  <si>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</si>
  <si>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</si>
  <si>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</si>
  <si>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</si>
  <si>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</si>
  <si>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</si>
  <si>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</si>
  <si>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</si>
  <si>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</si>
  <si>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</si>
  <si>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</si>
  <si>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</si>
  <si>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</si>
  <si>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</si>
  <si>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</si>
  <si>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</si>
  <si>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</si>
  <si>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</si>
  <si>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</si>
  <si>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</si>
  <si>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</si>
  <si>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</si>
  <si>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</si>
  <si>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</si>
  <si>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</si>
  <si>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</si>
  <si>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</si>
  <si>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</si>
  <si>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</si>
  <si>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</si>
  <si>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</si>
  <si>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</si>
  <si>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</si>
  <si>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</si>
  <si>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</si>
  <si>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</si>
  <si>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</si>
  <si>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</si>
  <si>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</si>
  <si>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</si>
  <si>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</si>
  <si>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</si>
  <si>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</si>
  <si>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</si>
  <si>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</si>
  <si>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</si>
  <si>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</si>
  <si>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</si>
  <si>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</si>
  <si>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</si>
  <si>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</si>
  <si>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</si>
  <si>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</si>
  <si>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</si>
  <si>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</si>
  <si>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</si>
  <si>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</si>
  <si>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</si>
  <si>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</si>
  <si>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</si>
  <si>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</si>
  <si>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</si>
  <si>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</si>
  <si>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</si>
  <si>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</si>
  <si>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</si>
  <si>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</si>
  <si>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</si>
  <si>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</si>
  <si>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</si>
  <si>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</si>
  <si>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</si>
  <si>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</si>
  <si>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</si>
  <si>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</si>
  <si>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</si>
  <si>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</si>
  <si>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</si>
  <si>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</si>
  <si>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</si>
  <si>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</si>
  <si>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</si>
  <si>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</si>
  <si>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</si>
  <si>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</si>
  <si>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</si>
  <si>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</si>
  <si>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</si>
  <si>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</si>
  <si>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</si>
  <si>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</si>
  <si>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</si>
  <si>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</si>
  <si>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</si>
  <si>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</si>
  <si>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</si>
  <si>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</si>
  <si>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</si>
  <si>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</si>
  <si>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</si>
  <si>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</si>
  <si>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</si>
  <si>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</si>
  <si>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</si>
  <si>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</si>
  <si>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</si>
  <si>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</si>
  <si>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</si>
  <si>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</si>
  <si>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</si>
  <si>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</si>
  <si>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</si>
  <si>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</si>
  <si>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</si>
  <si>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</si>
  <si>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</si>
  <si>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</si>
  <si>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</si>
  <si>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</si>
  <si>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</si>
  <si>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</si>
  <si>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</si>
  <si>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</si>
  <si>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</si>
  <si>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</si>
  <si>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</si>
  <si>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</si>
  <si>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</si>
  <si>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</si>
  <si>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</si>
  <si>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</si>
  <si>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</si>
  <si>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</si>
  <si>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</si>
  <si>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</si>
  <si>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</si>
  <si>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</si>
  <si>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</si>
  <si>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</si>
  <si>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</si>
  <si>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</si>
  <si>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</si>
  <si>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</si>
  <si>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</si>
  <si>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</si>
  <si>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</si>
  <si>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</si>
  <si>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</si>
  <si>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</si>
  <si>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</si>
  <si>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</si>
  <si>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</si>
  <si>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</si>
  <si>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</si>
  <si>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</si>
  <si>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</si>
  <si>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</si>
  <si>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</si>
  <si>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</si>
  <si>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</si>
  <si>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</si>
  <si>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</si>
  <si>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</si>
  <si>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</si>
  <si>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</si>
  <si>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</si>
  <si>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</si>
  <si>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</si>
  <si>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</si>
  <si>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</si>
  <si>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</si>
  <si>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</si>
  <si>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</si>
  <si>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</si>
  <si>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</si>
  <si>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</si>
  <si>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</si>
  <si>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</si>
  <si>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</si>
  <si>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</si>
  <si>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</si>
  <si>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</si>
  <si>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</si>
  <si>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</si>
  <si>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</si>
  <si>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</si>
  <si>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</si>
  <si>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</si>
  <si>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</si>
  <si>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</si>
  <si>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</si>
  <si>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</si>
  <si>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</si>
  <si>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</si>
  <si>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</si>
  <si>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</si>
  <si>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</si>
  <si>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</si>
  <si>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</si>
  <si>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</si>
  <si>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</si>
  <si>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</si>
  <si>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</si>
  <si>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</si>
  <si>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</si>
  <si>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</si>
  <si>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</si>
  <si>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</si>
  <si>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</si>
  <si>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</si>
  <si>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</si>
  <si>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</si>
  <si>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</si>
  <si>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</si>
  <si>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</si>
  <si>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</si>
  <si>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</si>
  <si>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</si>
  <si>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</si>
  <si>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</si>
  <si>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</si>
  <si>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</si>
  <si>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</si>
  <si>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</si>
  <si>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</si>
  <si>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</si>
  <si>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</si>
  <si>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</si>
  <si>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</si>
  <si>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</si>
  <si>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</si>
  <si>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</si>
  <si>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</si>
  <si>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</si>
  <si>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</si>
  <si>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</si>
  <si>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</si>
  <si>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</si>
  <si>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</si>
  <si>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</si>
  <si>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</si>
  <si>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</si>
  <si>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</si>
  <si>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</si>
  <si>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</si>
  <si>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</si>
  <si>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</si>
  <si>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</si>
  <si>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</si>
  <si>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</si>
  <si>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</si>
  <si>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</si>
  <si>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</si>
  <si>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</si>
  <si>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</si>
  <si>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</si>
  <si>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</si>
  <si>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</si>
  <si>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</si>
  <si>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</si>
  <si>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</si>
  <si>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</si>
  <si>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</si>
  <si>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</si>
  <si>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</si>
  <si>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</si>
  <si>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</si>
  <si>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</si>
  <si>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</si>
  <si>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</si>
  <si>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</si>
  <si>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</si>
  <si>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</si>
  <si>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</si>
  <si>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</si>
  <si>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</si>
  <si>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</si>
  <si>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</si>
  <si>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</si>
  <si>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</si>
  <si>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</si>
  <si>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</si>
  <si>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</si>
  <si>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</si>
  <si>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</si>
  <si>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</si>
  <si>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</si>
  <si>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</si>
  <si>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</si>
  <si>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</si>
  <si>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</si>
  <si>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</si>
  <si>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</si>
  <si>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</si>
  <si>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</si>
  <si>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</si>
  <si>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</si>
  <si>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</si>
  <si>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</si>
  <si>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</si>
  <si>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</si>
  <si>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</si>
  <si>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</si>
  <si>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</si>
  <si>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</si>
  <si>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</si>
  <si>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</si>
  <si>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</si>
  <si>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</si>
  <si>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</si>
  <si>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</si>
  <si>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</si>
  <si>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</si>
  <si>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</si>
  <si>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</si>
  <si>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</si>
  <si>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</si>
  <si>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</si>
  <si>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</si>
  <si>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</si>
  <si>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</si>
  <si>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</si>
  <si>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</si>
  <si>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</si>
  <si>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</si>
  <si>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</si>
  <si>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</si>
  <si>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</si>
  <si>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</si>
  <si>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</si>
  <si>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</si>
  <si>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</si>
  <si>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</si>
  <si>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</si>
  <si>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</si>
  <si>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</si>
  <si>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</si>
  <si>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</si>
  <si>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</si>
  <si>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</si>
  <si>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</si>
  <si>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</si>
  <si>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</si>
  <si>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</si>
  <si>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</si>
  <si>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</si>
  <si>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</si>
  <si>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</si>
  <si>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</si>
  <si>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</si>
  <si>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</si>
  <si>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</si>
  <si>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</si>
  <si>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</si>
  <si>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</si>
  <si>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</si>
  <si>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</si>
  <si>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</si>
  <si>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</si>
  <si>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</si>
  <si>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</si>
  <si>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</si>
  <si>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</si>
  <si>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</si>
  <si>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</si>
  <si>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</si>
  <si>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</si>
  <si>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</si>
  <si>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</si>
  <si>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</si>
  <si>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</si>
  <si>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</si>
  <si>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</si>
  <si>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</si>
  <si>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</si>
  <si>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</si>
  <si>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</si>
  <si>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</si>
  <si>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</si>
  <si>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</si>
  <si>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</si>
  <si>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</si>
  <si>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</si>
  <si>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</si>
  <si>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</si>
  <si>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</si>
  <si>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</si>
  <si>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</si>
  <si>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</si>
  <si>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</si>
  <si>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</si>
  <si>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</si>
  <si>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</si>
  <si>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</si>
  <si>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</si>
  <si>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</si>
  <si>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</si>
  <si>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</si>
  <si>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</si>
  <si>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</si>
  <si>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</si>
  <si>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</si>
  <si>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</si>
  <si>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</si>
  <si>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</si>
  <si>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</si>
  <si>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</si>
  <si>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</si>
  <si>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</si>
  <si>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</si>
  <si>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</si>
  <si>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</si>
  <si>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</si>
  <si>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</si>
  <si>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</si>
  <si>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</si>
  <si>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</si>
  <si>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</si>
  <si>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</si>
  <si>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</si>
  <si>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</si>
  <si>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</si>
  <si>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</si>
  <si>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</si>
  <si>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</si>
  <si>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</si>
  <si>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</si>
  <si>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</si>
  <si>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</si>
  <si>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</si>
  <si>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</si>
  <si>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</si>
  <si>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</si>
  <si>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</si>
  <si>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</si>
  <si>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</si>
  <si>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</si>
  <si>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</si>
  <si>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</si>
  <si>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</si>
  <si>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</si>
  <si>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</si>
  <si>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</si>
  <si>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</si>
  <si>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</si>
  <si>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</si>
  <si>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</si>
  <si>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</si>
  <si>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</si>
  <si>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</si>
  <si>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</si>
  <si>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</si>
  <si>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</si>
  <si>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</si>
  <si>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</si>
  <si>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</si>
  <si>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</si>
  <si>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</si>
  <si>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</si>
  <si>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</si>
  <si>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</si>
  <si>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</si>
  <si>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</si>
  <si>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</si>
  <si>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</si>
  <si>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</si>
  <si>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</si>
  <si>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</si>
  <si>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</si>
  <si>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</si>
  <si>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</si>
  <si>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</si>
  <si>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</si>
  <si>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</si>
  <si>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</si>
  <si>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</si>
  <si>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</si>
  <si>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</si>
  <si>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</si>
  <si>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</si>
  <si>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</si>
  <si>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</si>
  <si>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</si>
  <si>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</si>
  <si>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</si>
  <si>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</si>
  <si>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</si>
  <si>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</si>
  <si>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</si>
  <si>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</si>
  <si>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</si>
  <si>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</si>
  <si>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</si>
  <si>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</si>
  <si>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</si>
  <si>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</si>
  <si>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</si>
  <si>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</si>
  <si>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</si>
  <si>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</si>
  <si>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</si>
  <si>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</si>
  <si>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</si>
  <si>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</si>
  <si>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</si>
  <si>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</si>
  <si>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</si>
  <si>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</si>
  <si>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</si>
  <si>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</si>
  <si>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</si>
  <si>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</si>
  <si>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</si>
  <si>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</si>
  <si>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</si>
  <si>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</si>
  <si>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</si>
  <si>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</si>
  <si>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</si>
  <si>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</si>
  <si>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</si>
  <si>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</si>
  <si>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</si>
  <si>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</si>
  <si>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</si>
  <si>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</si>
  <si>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</si>
  <si>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</si>
  <si>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</si>
  <si>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</si>
  <si>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</si>
  <si>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</si>
  <si>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</si>
  <si>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</si>
  <si>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</si>
  <si>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</si>
  <si>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</si>
  <si>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</si>
  <si>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</si>
  <si>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</si>
  <si>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</si>
  <si>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</si>
  <si>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</si>
  <si>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</si>
  <si>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</si>
  <si>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</si>
  <si>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</si>
  <si>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</si>
  <si>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</si>
  <si>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</si>
  <si>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</si>
  <si>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</si>
  <si>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</si>
  <si>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</si>
  <si>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</si>
  <si>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</si>
  <si>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</si>
  <si>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</si>
  <si>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</si>
  <si>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</si>
  <si>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</si>
  <si>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</si>
  <si>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</si>
  <si>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</si>
  <si>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</si>
  <si>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</si>
  <si>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</si>
  <si>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</si>
  <si>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</si>
  <si>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</si>
  <si>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</si>
  <si>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</si>
  <si>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</si>
  <si>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</si>
  <si>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</si>
  <si>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</si>
  <si>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</si>
  <si>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</si>
  <si>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</si>
  <si>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</si>
  <si>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</si>
  <si>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</si>
  <si>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</si>
  <si>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</si>
  <si>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</si>
  <si>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</si>
  <si>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</si>
  <si>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</si>
  <si>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</si>
  <si>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</si>
  <si>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</si>
  <si>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</si>
  <si>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</si>
  <si>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</si>
  <si>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</si>
  <si>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</si>
  <si>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</si>
  <si>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</si>
  <si>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</si>
  <si>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</si>
  <si>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</si>
  <si>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</si>
  <si>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</si>
  <si>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</si>
  <si>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</si>
  <si>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</si>
  <si>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</si>
  <si>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</si>
  <si>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</si>
  <si>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</si>
  <si>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</si>
  <si>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</si>
  <si>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</si>
  <si>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</si>
  <si>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</si>
  <si>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</si>
  <si>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</si>
  <si>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</si>
  <si>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</si>
  <si>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</si>
  <si>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</si>
  <si>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</si>
  <si>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</si>
  <si>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</si>
  <si>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</si>
  <si>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</si>
  <si>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</si>
  <si>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</si>
  <si>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</si>
  <si>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</si>
  <si>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</si>
  <si>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</si>
  <si>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</si>
  <si>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</si>
  <si>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</si>
  <si>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</si>
  <si>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</si>
  <si>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</si>
  <si>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</si>
  <si>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</si>
  <si>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</si>
  <si>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</si>
  <si>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</si>
  <si>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</si>
  <si>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</si>
  <si>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</si>
  <si>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</si>
  <si>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</si>
  <si>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</si>
  <si>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</si>
  <si>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</si>
  <si>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</si>
  <si>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</si>
  <si>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</si>
  <si>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</si>
  <si>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</si>
  <si>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</si>
  <si>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</si>
  <si>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</si>
  <si>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</si>
  <si>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</si>
  <si>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</si>
  <si>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</si>
  <si>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</si>
  <si>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</si>
  <si>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</si>
  <si>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</si>
  <si>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</si>
  <si>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</si>
  <si>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</si>
  <si>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</si>
  <si>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</si>
  <si>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</si>
  <si>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</si>
  <si>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</si>
  <si>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</si>
  <si>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</si>
  <si>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</si>
  <si>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</si>
  <si>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</si>
  <si>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</si>
  <si>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</si>
  <si>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</si>
  <si>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</si>
  <si>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</si>
  <si>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</si>
  <si>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</si>
  <si>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</si>
  <si>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</si>
  <si>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</si>
  <si>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</si>
  <si>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</si>
  <si>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</si>
  <si>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</si>
  <si>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</si>
  <si>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</si>
  <si>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</si>
  <si>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</si>
  <si>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</si>
  <si>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</si>
  <si>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</si>
  <si>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</si>
  <si>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</si>
  <si>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</si>
  <si>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</si>
  <si>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</si>
  <si>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</si>
  <si>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</si>
  <si>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</si>
  <si>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</si>
  <si>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</si>
  <si>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</si>
  <si>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</si>
  <si>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</si>
  <si>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</si>
  <si>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</si>
  <si>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</si>
  <si>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</si>
  <si>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</si>
  <si>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</si>
  <si>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</si>
  <si>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</si>
  <si>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</si>
  <si>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</si>
  <si>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</si>
  <si>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</si>
  <si>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</si>
  <si>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</si>
  <si>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</si>
  <si>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</si>
  <si>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</si>
  <si>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</si>
  <si>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</si>
  <si>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</si>
  <si>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</si>
  <si>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</si>
  <si>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</si>
  <si>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</si>
  <si>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</si>
  <si>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</si>
  <si>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</si>
  <si>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</si>
  <si>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</si>
  <si>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</si>
  <si>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</si>
  <si>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</si>
  <si>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</si>
  <si>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</si>
  <si>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</si>
  <si>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</si>
  <si>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</si>
  <si>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</si>
  <si>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</si>
  <si>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</si>
  <si>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</si>
  <si>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</si>
  <si>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</si>
  <si>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</si>
  <si>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</si>
  <si>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</si>
  <si>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</si>
  <si>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</si>
  <si>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</si>
  <si>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</si>
  <si>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</si>
  <si>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</si>
  <si>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</si>
  <si>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</si>
  <si>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</si>
  <si>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</si>
  <si>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</si>
  <si>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</si>
  <si>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</si>
  <si>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</si>
  <si>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</si>
  <si>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</si>
  <si>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</si>
  <si>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</si>
  <si>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</si>
  <si>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</si>
  <si>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</si>
  <si>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</si>
  <si>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</si>
  <si>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</si>
  <si>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</si>
  <si>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</si>
  <si>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</si>
  <si>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</si>
  <si>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</si>
  <si>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</si>
  <si>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</si>
  <si>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</si>
  <si>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</si>
  <si>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</si>
  <si>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</si>
  <si>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</si>
  <si>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</si>
  <si>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</si>
  <si>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</si>
  <si>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</si>
  <si>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</si>
  <si>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</si>
  <si>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</si>
  <si>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</si>
  <si>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</si>
  <si>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</si>
  <si>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</si>
  <si>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</si>
  <si>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</si>
  <si>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</si>
  <si>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</si>
  <si>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</si>
  <si>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</si>
  <si>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</si>
  <si>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</si>
  <si>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</si>
  <si>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</si>
  <si>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</si>
  <si>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</si>
  <si>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</si>
  <si>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</si>
  <si>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</si>
  <si>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</si>
  <si>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</si>
  <si>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</si>
  <si>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</si>
  <si>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</si>
  <si>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</si>
  <si>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</si>
  <si>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</si>
  <si>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</si>
  <si>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</si>
  <si>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</si>
  <si>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</si>
  <si>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</si>
  <si>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</si>
  <si>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</si>
  <si>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</si>
  <si>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</si>
  <si>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</si>
  <si>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</si>
  <si>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</si>
  <si>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</si>
  <si>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</si>
  <si>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</si>
  <si>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</si>
  <si>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</si>
  <si>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</si>
  <si>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</si>
  <si>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</si>
  <si>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</si>
  <si>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</si>
  <si>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</si>
  <si>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</si>
  <si>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</si>
  <si>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</si>
  <si>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</si>
  <si>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</si>
  <si>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</si>
  <si>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</si>
  <si>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</si>
  <si>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</si>
  <si>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</si>
  <si>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</si>
  <si>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</si>
  <si>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</si>
  <si>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</si>
  <si>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</si>
  <si>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</si>
  <si>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</si>
  <si>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</si>
  <si>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</si>
  <si>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</si>
  <si>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</si>
  <si>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</si>
  <si>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</si>
  <si>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</si>
  <si>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</si>
  <si>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</si>
  <si>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</si>
  <si>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</si>
  <si>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</si>
  <si>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</si>
  <si>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</si>
  <si>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</si>
  <si>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</si>
  <si>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</si>
  <si>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</si>
  <si>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</si>
  <si>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</si>
  <si>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</si>
  <si>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</si>
  <si>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</si>
  <si>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</si>
  <si>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</si>
  <si>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</si>
  <si>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</si>
  <si>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</si>
  <si>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</si>
  <si>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</si>
  <si>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</si>
  <si>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</si>
  <si>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</si>
  <si>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</si>
  <si>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</si>
  <si>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</si>
  <si>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</si>
  <si>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</si>
  <si>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</si>
  <si>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</si>
  <si>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</si>
  <si>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</si>
  <si>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</si>
  <si>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</si>
  <si>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</si>
  <si>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</si>
  <si>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</si>
  <si>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</si>
  <si>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</si>
  <si>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</si>
  <si>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</si>
  <si>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</si>
  <si>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</si>
  <si>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</si>
  <si>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</si>
  <si>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</si>
  <si>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</si>
  <si>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</si>
  <si>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</si>
  <si>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</si>
  <si>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</si>
  <si>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</si>
  <si>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</si>
  <si>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</si>
  <si>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</si>
  <si>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</si>
  <si>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</si>
  <si>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</si>
  <si>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</si>
  <si>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</si>
  <si>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</si>
  <si>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</si>
  <si>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</si>
  <si>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</si>
  <si>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</si>
  <si>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</si>
  <si>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</si>
  <si>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</si>
  <si>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</si>
  <si>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</si>
  <si>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</si>
  <si>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</si>
  <si>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</si>
  <si>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</si>
  <si>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</si>
  <si>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</si>
  <si>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</si>
  <si>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</si>
  <si>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</si>
  <si>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</si>
  <si>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</si>
  <si>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</si>
  <si>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</si>
  <si>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</si>
  <si>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</si>
  <si>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</si>
  <si>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</si>
  <si>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</si>
  <si>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</si>
  <si>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</si>
  <si>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</si>
  <si>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</si>
  <si>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</si>
  <si>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</si>
  <si>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</si>
  <si>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</si>
  <si>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</si>
  <si>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</si>
  <si>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</si>
  <si>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</si>
  <si>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</si>
  <si>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</si>
  <si>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</si>
  <si>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</si>
  <si>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</si>
  <si>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</si>
  <si>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</si>
  <si>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</si>
  <si>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</si>
  <si>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</si>
  <si>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</si>
  <si>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</si>
  <si>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</si>
  <si>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</si>
  <si>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</si>
  <si>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</si>
  <si>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</si>
  <si>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</si>
  <si>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</si>
  <si>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</si>
  <si>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</si>
  <si>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</si>
  <si>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</si>
  <si>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</si>
  <si>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</si>
  <si>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</si>
  <si>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</si>
  <si>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</si>
  <si>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</si>
  <si>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</si>
  <si>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</si>
  <si>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</si>
  <si>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</si>
  <si>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</si>
  <si>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</si>
  <si>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</si>
  <si>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</si>
  <si>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</si>
  <si>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</si>
  <si>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</si>
  <si>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</si>
  <si>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</si>
  <si>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</si>
  <si>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</si>
  <si>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</si>
  <si>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</si>
  <si>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</si>
  <si>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</si>
  <si>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</si>
  <si>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</si>
  <si>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</si>
  <si>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</si>
  <si>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</si>
  <si>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</si>
  <si>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</si>
  <si>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</si>
  <si>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</si>
  <si>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</si>
  <si>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</si>
  <si>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</si>
  <si>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</si>
  <si>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</si>
  <si>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</si>
  <si>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</si>
  <si>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</si>
  <si>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</si>
  <si>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</si>
  <si>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</si>
  <si>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</si>
  <si>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</si>
  <si>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</si>
  <si>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</si>
  <si>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</si>
  <si>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</si>
  <si>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</si>
  <si>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</si>
  <si>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</si>
  <si>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</si>
  <si>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</si>
  <si>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</si>
  <si>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</si>
  <si>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</si>
  <si>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</si>
  <si>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</si>
  <si>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</si>
  <si>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</si>
  <si>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</si>
  <si>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</si>
  <si>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</si>
  <si>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</si>
  <si>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</si>
  <si>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</si>
  <si>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</si>
  <si>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</si>
  <si>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</si>
  <si>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</si>
  <si>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</si>
  <si>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</si>
  <si>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</si>
  <si>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</si>
  <si>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</si>
  <si>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</si>
  <si>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</si>
  <si>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</si>
  <si>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</si>
  <si>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</si>
  <si>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</si>
  <si>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</si>
  <si>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</si>
  <si>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</si>
  <si>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</si>
  <si>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</si>
  <si>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</si>
  <si>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</si>
  <si>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</si>
  <si>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</si>
  <si>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</si>
  <si>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</si>
  <si>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</si>
  <si>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</si>
  <si>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</si>
  <si>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</si>
  <si>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</si>
  <si>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</si>
  <si>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</si>
  <si>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</si>
  <si>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</si>
  <si>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</si>
  <si>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</si>
  <si>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</si>
  <si>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</si>
  <si>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</si>
  <si>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</si>
  <si>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</si>
  <si>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</si>
  <si>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</si>
  <si>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</si>
  <si>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</si>
  <si>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</si>
  <si>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</si>
  <si>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</si>
  <si>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</si>
  <si>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</si>
  <si>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</si>
  <si>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</si>
  <si>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</si>
  <si>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</si>
  <si>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</si>
  <si>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</si>
  <si>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</si>
  <si>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</si>
  <si>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</si>
  <si>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</si>
  <si>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</si>
  <si>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</si>
  <si>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</si>
  <si>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</si>
  <si>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</si>
  <si>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</si>
  <si>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</si>
  <si>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</si>
  <si>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</si>
  <si>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</si>
  <si>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</si>
  <si>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</si>
  <si>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</si>
  <si>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</si>
  <si>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</si>
  <si>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</si>
  <si>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</si>
  <si>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</si>
  <si>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</si>
  <si>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</si>
  <si>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</si>
  <si>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</si>
  <si>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</si>
  <si>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</si>
  <si>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</si>
  <si>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</si>
  <si>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</si>
  <si>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</si>
  <si>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</si>
  <si>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</si>
  <si>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</si>
  <si>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</si>
  <si>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</si>
  <si>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</si>
  <si>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</si>
  <si>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</si>
  <si>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</si>
  <si>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</si>
  <si>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</si>
  <si>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</si>
  <si>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</si>
  <si>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</si>
  <si>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</si>
  <si>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</si>
  <si>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</si>
  <si>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</si>
  <si>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</si>
  <si>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</si>
  <si>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</si>
  <si>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</si>
  <si>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</si>
  <si>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</si>
  <si>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</si>
  <si>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</si>
  <si>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</si>
  <si>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</si>
  <si>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</si>
  <si>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</si>
  <si>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</si>
  <si>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</si>
  <si>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</si>
  <si>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</si>
  <si>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</si>
  <si>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</si>
  <si>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</si>
  <si>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</si>
  <si>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</si>
  <si>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</si>
  <si>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</si>
  <si>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</si>
  <si>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</si>
  <si>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</si>
  <si>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</si>
  <si>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</si>
  <si>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</si>
  <si>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</si>
  <si>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</si>
  <si>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</si>
  <si>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</si>
  <si>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</si>
  <si>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</si>
  <si>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</si>
  <si>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</si>
  <si>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</si>
  <si>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</si>
  <si>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</si>
  <si>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</si>
  <si>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</si>
  <si>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</si>
  <si>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</si>
  <si>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</si>
  <si>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</si>
  <si>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</si>
  <si>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</si>
  <si>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</si>
  <si>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</si>
  <si>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</si>
  <si>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</si>
  <si>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</si>
  <si>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</si>
  <si>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</si>
  <si>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</si>
  <si>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</si>
  <si>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</si>
  <si>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</si>
  <si>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</si>
  <si>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</si>
  <si>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</si>
  <si>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</si>
  <si>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</si>
  <si>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</si>
  <si>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</si>
  <si>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</si>
  <si>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</si>
  <si>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</si>
  <si>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</si>
  <si>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</si>
  <si>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</si>
  <si>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</si>
  <si>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</si>
  <si>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</si>
  <si>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</si>
  <si>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</si>
  <si>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</si>
  <si>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</si>
  <si>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</si>
  <si>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</si>
  <si>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</si>
  <si>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</si>
  <si>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</si>
  <si>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</si>
  <si>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</si>
  <si>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</si>
  <si>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</si>
  <si>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</si>
  <si>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</si>
  <si>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</si>
  <si>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</si>
  <si>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</si>
  <si>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</si>
  <si>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</si>
  <si>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</si>
  <si>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</si>
  <si>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</si>
  <si>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</si>
  <si>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</si>
  <si>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</si>
  <si>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</si>
  <si>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</si>
  <si>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</si>
  <si>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</si>
  <si>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</si>
  <si>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</si>
  <si>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</si>
  <si>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</si>
  <si>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</si>
  <si>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</si>
  <si>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</si>
  <si>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</si>
  <si>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</si>
  <si>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</si>
  <si>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</si>
  <si>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</si>
  <si>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</si>
  <si>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</si>
  <si>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</si>
  <si>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</si>
  <si>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</si>
  <si>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</si>
  <si>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</si>
  <si>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</si>
  <si>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</si>
  <si>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</si>
  <si>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</si>
  <si>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</si>
  <si>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</si>
  <si>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</si>
  <si>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</si>
  <si>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</si>
  <si>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</si>
  <si>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</si>
  <si>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</si>
  <si>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</si>
  <si>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</si>
  <si>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</si>
  <si>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</si>
  <si>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</si>
  <si>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</si>
  <si>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</si>
  <si>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</si>
  <si>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</si>
  <si>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</si>
  <si>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</si>
  <si>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</si>
  <si>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</si>
  <si>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</si>
  <si>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</si>
  <si>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</si>
  <si>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</si>
  <si>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</si>
  <si>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</si>
  <si>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</si>
  <si>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</si>
  <si>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</si>
  <si>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</si>
  <si>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</si>
  <si>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</si>
  <si>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</si>
  <si>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</si>
  <si>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</si>
  <si>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</si>
  <si>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</si>
  <si>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</si>
  <si>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</si>
  <si>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</si>
  <si>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</si>
  <si>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</si>
  <si>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</si>
  <si>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</si>
  <si>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</si>
  <si>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</si>
  <si>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</si>
  <si>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</si>
  <si>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</si>
  <si>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</si>
  <si>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</si>
  <si>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</si>
  <si>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</si>
  <si>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</si>
  <si>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</si>
  <si>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</si>
  <si>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</si>
  <si>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</si>
  <si>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</si>
  <si>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</si>
  <si>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</si>
  <si>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</si>
  <si>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</si>
  <si>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</si>
  <si>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</si>
  <si>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</si>
  <si>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</si>
  <si>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</si>
  <si>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</si>
  <si>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</si>
  <si>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</si>
  <si>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</si>
  <si>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</si>
  <si>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</si>
  <si>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</si>
  <si>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</si>
  <si>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</si>
  <si>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</si>
  <si>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</si>
  <si>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</si>
  <si>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</si>
  <si>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</si>
  <si>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</si>
  <si>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</si>
  <si>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</si>
  <si>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</si>
  <si>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</si>
  <si>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</si>
  <si>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</si>
  <si>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</si>
  <si>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</si>
  <si>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</si>
  <si>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</si>
  <si>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</si>
  <si>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</si>
  <si>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</si>
  <si>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</si>
  <si>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</si>
  <si>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</si>
  <si>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</si>
  <si>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</si>
  <si>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</si>
  <si>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</si>
  <si>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</si>
  <si>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</si>
  <si>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</si>
  <si>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</si>
  <si>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</si>
  <si>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</si>
  <si>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</si>
  <si>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</si>
  <si>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</si>
  <si>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</si>
  <si>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</si>
  <si>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</si>
  <si>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</si>
  <si>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</si>
  <si>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</si>
  <si>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</si>
  <si>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</si>
  <si>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</si>
  <si>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</si>
  <si>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</si>
  <si>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</si>
  <si>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</si>
  <si>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</si>
  <si>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</si>
  <si>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</si>
  <si>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</si>
  <si>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</si>
  <si>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</si>
  <si>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</si>
  <si>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</si>
  <si>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</si>
  <si>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</si>
  <si>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</si>
  <si>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</si>
  <si>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</si>
  <si>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</si>
  <si>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</si>
  <si>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</si>
  <si>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</si>
  <si>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</si>
  <si>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</si>
  <si>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</si>
  <si>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</si>
  <si>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</si>
  <si>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</si>
  <si>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</si>
  <si>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</si>
  <si>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</si>
  <si>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</si>
  <si>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</si>
  <si>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</si>
  <si>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</si>
  <si>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</si>
  <si>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</si>
  <si>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</si>
  <si>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</si>
  <si>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</si>
  <si>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</si>
  <si>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</si>
  <si>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</si>
  <si>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</si>
  <si>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</si>
  <si>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</si>
  <si>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</si>
  <si>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</si>
  <si>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</si>
  <si>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</si>
  <si>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</si>
  <si>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</si>
  <si>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</si>
  <si>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</si>
  <si>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</si>
  <si>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</si>
  <si>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</si>
  <si>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</si>
  <si>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</si>
  <si>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</si>
  <si>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</si>
  <si>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</si>
  <si>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</si>
  <si>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</si>
  <si>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</si>
  <si>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</si>
  <si>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</si>
  <si>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</si>
  <si>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</si>
  <si>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</si>
  <si>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</si>
  <si>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</si>
  <si>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</si>
  <si>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</si>
  <si>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</si>
  <si>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</si>
  <si>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</si>
  <si>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</si>
  <si>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</si>
  <si>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</si>
  <si>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</si>
  <si>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</si>
  <si>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</si>
  <si>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</si>
  <si>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</si>
  <si>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</si>
  <si>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</si>
  <si>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</si>
  <si>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</si>
  <si>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</si>
  <si>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</si>
  <si>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</si>
  <si>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</si>
  <si>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</si>
  <si>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</si>
  <si>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</si>
  <si>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</si>
  <si>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</si>
  <si>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</si>
  <si>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</si>
  <si>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</si>
  <si>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</si>
  <si>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</si>
  <si>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</si>
  <si>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</si>
  <si>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</si>
  <si>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</si>
  <si>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</si>
  <si>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</si>
  <si>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</si>
  <si>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</si>
  <si>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</si>
  <si>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</si>
  <si>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</si>
  <si>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</si>
  <si>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</si>
  <si>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</si>
  <si>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</si>
  <si>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</si>
  <si>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</si>
  <si>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</si>
  <si>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</si>
  <si>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</si>
  <si>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</si>
  <si>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</si>
  <si>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</si>
  <si>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</si>
  <si>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</si>
  <si>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</si>
  <si>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</si>
  <si>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</si>
  <si>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</si>
  <si>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</si>
  <si>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</si>
  <si>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</si>
  <si>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</si>
  <si>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</si>
  <si>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</si>
  <si>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</si>
  <si>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</si>
  <si>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</si>
  <si>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</si>
  <si>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</si>
  <si>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</si>
  <si>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</si>
  <si>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</si>
  <si>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</si>
  <si>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</si>
  <si>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</si>
  <si>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</si>
  <si>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</si>
  <si>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</si>
  <si>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</si>
  <si>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</si>
  <si>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</si>
  <si>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</si>
  <si>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</si>
  <si>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</si>
  <si>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</si>
  <si>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</si>
  <si>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</si>
  <si>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</si>
  <si>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</si>
  <si>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</si>
  <si>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</si>
  <si>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</si>
  <si>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</si>
  <si>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</si>
  <si>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</si>
  <si>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</si>
  <si>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</si>
  <si>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</si>
  <si>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</si>
  <si>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</si>
  <si>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</si>
  <si>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</si>
  <si>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</si>
  <si>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</si>
  <si>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</si>
  <si>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</si>
  <si>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</si>
  <si>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</si>
  <si>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</si>
  <si>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</si>
  <si>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</si>
  <si>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</si>
  <si>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</si>
  <si>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</si>
  <si>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</si>
  <si>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</si>
  <si>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</si>
  <si>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</si>
  <si>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</si>
  <si>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</si>
  <si>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</si>
  <si>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</si>
  <si>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</si>
  <si>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</si>
  <si>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</si>
  <si>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</si>
  <si>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</si>
  <si>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</si>
  <si>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</si>
  <si>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</si>
  <si>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</si>
  <si>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</si>
  <si>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</si>
  <si>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</si>
  <si>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</si>
  <si>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</si>
  <si>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</si>
  <si>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</si>
  <si>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</si>
  <si>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</si>
  <si>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</si>
  <si>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</si>
  <si>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</si>
  <si>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</si>
  <si>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</si>
  <si>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</si>
  <si>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</si>
  <si>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</si>
  <si>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</si>
  <si>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</si>
  <si>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</si>
  <si>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</si>
  <si>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</si>
  <si>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</si>
  <si>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</si>
  <si>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</si>
  <si>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</si>
  <si>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</si>
  <si>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</si>
  <si>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</si>
  <si>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</si>
  <si>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</si>
  <si>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</si>
  <si>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</si>
  <si>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</si>
  <si>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</si>
  <si>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</si>
  <si>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</si>
  <si>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</si>
  <si>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</si>
  <si>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</si>
  <si>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</si>
  <si>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</si>
  <si>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</si>
  <si>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</si>
  <si>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</si>
  <si>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</si>
  <si>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</si>
  <si>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</si>
  <si>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</si>
  <si>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</si>
  <si>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</si>
  <si>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</si>
  <si>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</si>
  <si>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</si>
  <si>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</si>
  <si>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</si>
  <si>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</si>
  <si>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</si>
  <si>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</si>
  <si>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</si>
  <si>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</si>
  <si>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</si>
  <si>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</si>
  <si>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</si>
  <si>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</si>
  <si>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</si>
  <si>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</si>
  <si>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</si>
  <si>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</si>
  <si>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</si>
  <si>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</si>
  <si>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</si>
  <si>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</si>
  <si>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</si>
  <si>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</si>
  <si>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</si>
  <si>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</si>
  <si>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</si>
  <si>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</si>
  <si>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</si>
  <si>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</si>
  <si>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</si>
  <si>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</si>
  <si>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</si>
  <si>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</si>
  <si>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</si>
  <si>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</si>
  <si>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</si>
  <si>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</si>
  <si>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</si>
  <si>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</si>
  <si>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</si>
  <si>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</si>
  <si>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</si>
  <si>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</si>
  <si>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</si>
  <si>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</si>
  <si>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</si>
  <si>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</si>
  <si>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</si>
  <si>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</si>
  <si>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</si>
  <si>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</si>
  <si>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</si>
  <si>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</si>
  <si>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</si>
  <si>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</si>
  <si>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</si>
  <si>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</si>
  <si>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</si>
  <si>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</si>
  <si>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</si>
  <si>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</si>
  <si>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</si>
  <si>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</si>
  <si>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</si>
  <si>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</si>
  <si>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</si>
  <si>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</si>
  <si>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</si>
  <si>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</si>
  <si>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</si>
  <si>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</si>
  <si>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</si>
  <si>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</si>
  <si>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</si>
  <si>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</si>
  <si>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</si>
  <si>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</si>
  <si>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</si>
  <si>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</si>
  <si>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</si>
  <si>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</si>
  <si>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</si>
  <si>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</si>
  <si>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</si>
  <si>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</si>
  <si>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</si>
  <si>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</si>
  <si>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</si>
  <si>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</si>
  <si>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</si>
  <si>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</si>
  <si>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</si>
  <si>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</si>
  <si>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</si>
  <si>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</si>
  <si>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</si>
  <si>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</si>
  <si>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</si>
  <si>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</si>
  <si>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</si>
  <si>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</si>
  <si>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</si>
  <si>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</si>
  <si>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</si>
  <si>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</si>
  <si>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</si>
  <si>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</si>
  <si>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</si>
  <si>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</si>
  <si>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</si>
  <si>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</si>
  <si>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</si>
  <si>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</si>
  <si>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</si>
  <si>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</si>
  <si>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</si>
  <si>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</si>
  <si>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</si>
  <si>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</si>
  <si>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</si>
  <si>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</si>
  <si>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</si>
  <si>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</si>
  <si>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</si>
  <si>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</si>
  <si>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</si>
  <si>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</si>
  <si>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</si>
  <si>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</si>
  <si>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</si>
  <si>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</si>
  <si>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</si>
  <si>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</si>
  <si>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</si>
  <si>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</si>
  <si>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</si>
  <si>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</si>
  <si>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</si>
  <si>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</si>
  <si>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</si>
  <si>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</si>
  <si>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</si>
  <si>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</si>
  <si>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</si>
  <si>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</si>
  <si>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</si>
  <si>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</si>
  <si>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</si>
  <si>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</si>
  <si>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</si>
  <si>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</si>
  <si>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</si>
  <si>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</si>
  <si>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</si>
  <si>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</si>
  <si>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</si>
  <si>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</si>
  <si>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</si>
  <si>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</si>
  <si>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</si>
  <si>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</si>
  <si>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</si>
  <si>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</si>
  <si>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</si>
  <si>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</si>
  <si>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</si>
  <si>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</si>
  <si>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</si>
  <si>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</si>
  <si>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</si>
  <si>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</si>
  <si>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</si>
  <si>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</si>
  <si>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</si>
  <si>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</si>
  <si>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</si>
  <si>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</si>
  <si>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</si>
  <si>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</si>
  <si>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</si>
  <si>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</si>
  <si>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</si>
  <si>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</si>
  <si>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</si>
  <si>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</si>
  <si>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</si>
  <si>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</si>
  <si>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</si>
  <si>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</si>
  <si>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</si>
  <si>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</si>
  <si>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</si>
  <si>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</si>
  <si>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</si>
  <si>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</si>
  <si>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</si>
  <si>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</si>
  <si>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</si>
  <si>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</si>
  <si>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</si>
  <si>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</si>
  <si>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</si>
  <si>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</si>
  <si>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</si>
  <si>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</si>
  <si>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</si>
  <si>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</si>
  <si>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</si>
  <si>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</si>
  <si>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</si>
  <si>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</si>
  <si>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</si>
  <si>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</si>
  <si>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</si>
  <si>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</si>
  <si>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</si>
  <si>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</si>
  <si>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</si>
  <si>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</si>
  <si>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</si>
  <si>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</si>
  <si>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</si>
  <si>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</si>
  <si>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</si>
  <si>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</si>
  <si>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</si>
  <si>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</si>
  <si>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</si>
  <si>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</si>
  <si>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</si>
  <si>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</si>
  <si>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</si>
  <si>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</si>
  <si>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</si>
  <si>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</si>
  <si>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</si>
  <si>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</si>
  <si>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</si>
  <si>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</si>
  <si>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</si>
  <si>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</si>
  <si>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</si>
  <si>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</si>
  <si>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</si>
  <si>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</si>
  <si>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</si>
  <si>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</si>
  <si>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</si>
  <si>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</si>
  <si>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</si>
  <si>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</si>
  <si>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</si>
  <si>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</si>
  <si>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</si>
  <si>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</si>
  <si>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</si>
  <si>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</si>
  <si>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</si>
  <si>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</si>
  <si>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</si>
  <si>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</si>
  <si>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</si>
  <si>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</si>
  <si>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</si>
  <si>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</si>
  <si>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</si>
  <si>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</si>
  <si>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</si>
  <si>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</si>
  <si>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</si>
  <si>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</si>
  <si>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</si>
  <si>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</si>
  <si>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</si>
  <si>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</si>
  <si>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</si>
  <si>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</si>
  <si>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</si>
  <si>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</si>
  <si>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</si>
  <si>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</si>
  <si>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</si>
  <si>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</si>
  <si>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</si>
  <si>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</si>
  <si>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</si>
  <si>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</si>
  <si>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</si>
  <si>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</si>
  <si>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</si>
  <si>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</si>
  <si>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</si>
  <si>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</si>
  <si>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</si>
  <si>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</si>
  <si>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</si>
  <si>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</si>
  <si>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</si>
  <si>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</si>
  <si>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</si>
  <si>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</si>
  <si>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</si>
  <si>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</si>
  <si>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</si>
  <si>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</si>
  <si>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</si>
  <si>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</si>
  <si>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</si>
  <si>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</si>
  <si>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</si>
  <si>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</si>
  <si>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</si>
  <si>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</si>
  <si>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</si>
  <si>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</si>
  <si>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</si>
  <si>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</si>
  <si>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</si>
  <si>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</si>
  <si>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</si>
  <si>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</si>
  <si>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</si>
  <si>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</si>
  <si>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</si>
  <si>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</si>
  <si>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</si>
  <si>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</si>
  <si>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</si>
  <si>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</si>
  <si>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</si>
  <si>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</si>
  <si>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</si>
  <si>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</si>
  <si>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</si>
  <si>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</si>
  <si>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</si>
  <si>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</si>
  <si>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</si>
  <si>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</si>
  <si>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</si>
  <si>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</si>
  <si>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</si>
  <si>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</si>
  <si>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</si>
  <si>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</si>
  <si>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</si>
  <si>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</si>
  <si>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</si>
  <si>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</si>
  <si>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</si>
  <si>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</si>
  <si>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</si>
  <si>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</si>
  <si>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</si>
  <si>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</si>
  <si>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</si>
  <si>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</si>
  <si>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</si>
  <si>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</si>
  <si>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</si>
  <si>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</si>
  <si>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</si>
  <si>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</si>
  <si>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</si>
  <si>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</si>
  <si>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</si>
  <si>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</si>
  <si>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</si>
  <si>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</si>
  <si>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</si>
  <si>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</si>
  <si>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</si>
  <si>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</si>
  <si>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</si>
  <si>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</si>
  <si>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</si>
  <si>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</si>
  <si>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</si>
  <si>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</si>
  <si>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</si>
  <si>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</si>
  <si>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</si>
  <si>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</si>
  <si>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</si>
  <si>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</si>
  <si>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</si>
  <si>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</si>
  <si>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</si>
  <si>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</si>
  <si>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</si>
  <si>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</si>
  <si>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</si>
  <si>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</si>
  <si>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</si>
  <si>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</si>
  <si>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</si>
  <si>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</si>
  <si>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</si>
  <si>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</si>
  <si>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</si>
  <si>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</si>
  <si>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</si>
  <si>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</si>
  <si>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</si>
  <si>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</si>
  <si>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</si>
  <si>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</si>
  <si>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</si>
  <si>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</si>
  <si>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</si>
  <si>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</si>
  <si>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</si>
  <si>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</si>
  <si>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</si>
  <si>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</si>
  <si>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</si>
  <si>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</si>
  <si>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</si>
  <si>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</si>
  <si>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</si>
  <si>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</si>
  <si>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</si>
  <si>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</si>
  <si>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</si>
  <si>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</si>
  <si>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</si>
  <si>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</si>
  <si>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</si>
  <si>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</si>
  <si>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</si>
  <si>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</si>
  <si>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</si>
  <si>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</si>
  <si>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</si>
  <si>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</si>
  <si>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</si>
  <si>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</si>
  <si>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</si>
  <si>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</si>
  <si>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</si>
  <si>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</si>
  <si>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</si>
  <si>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</si>
  <si>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</si>
  <si>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</si>
  <si>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</si>
  <si>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</si>
  <si>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</si>
  <si>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</si>
  <si>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</si>
  <si>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</si>
  <si>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</si>
  <si>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</si>
  <si>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</si>
  <si>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</si>
  <si>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</si>
  <si>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</si>
  <si>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</si>
  <si>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</si>
  <si>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</si>
  <si>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</si>
  <si>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</si>
  <si>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</si>
  <si>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</si>
  <si>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</si>
  <si>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</si>
  <si>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</si>
  <si>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</si>
  <si>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</si>
  <si>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</si>
  <si>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</si>
  <si>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</si>
  <si>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</si>
  <si>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</si>
  <si>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</si>
  <si>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</si>
  <si>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</si>
  <si>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</si>
  <si>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</si>
  <si>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</si>
  <si>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</si>
  <si>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</si>
  <si>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</si>
  <si>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</si>
  <si>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</si>
  <si>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</si>
  <si>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</si>
  <si>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</si>
  <si>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</si>
  <si>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</si>
  <si>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</si>
  <si>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</si>
  <si>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</si>
  <si>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</si>
  <si>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</si>
  <si>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</si>
  <si>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</si>
  <si>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</si>
  <si>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</si>
  <si>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</si>
  <si>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</si>
  <si>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</si>
  <si>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</si>
  <si>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</si>
  <si>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</si>
  <si>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</si>
  <si>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</si>
  <si>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</si>
  <si>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</si>
  <si>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</si>
  <si>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</si>
  <si>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</si>
  <si>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</si>
  <si>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</si>
  <si>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</si>
  <si>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</si>
  <si>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</si>
  <si>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</si>
  <si>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</si>
  <si>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</si>
  <si>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</si>
  <si>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</si>
  <si>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</si>
  <si>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</si>
  <si>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</si>
  <si>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</si>
  <si>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</si>
  <si>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</si>
  <si>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</si>
  <si>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</si>
  <si>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</si>
  <si>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</si>
  <si>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</si>
  <si>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</si>
  <si>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</si>
  <si>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</si>
  <si>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</si>
  <si>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</si>
  <si>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</si>
  <si>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</si>
  <si>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</si>
  <si>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</si>
  <si>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</si>
  <si>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</si>
  <si>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</si>
  <si>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</si>
  <si>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</si>
  <si>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</si>
  <si>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</si>
  <si>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</si>
  <si>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</si>
  <si>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</si>
  <si>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</si>
  <si>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</si>
  <si>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</si>
  <si>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</si>
  <si>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</si>
  <si>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</si>
  <si>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</si>
  <si>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</si>
  <si>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</si>
  <si>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</si>
  <si>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</si>
  <si>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</si>
  <si>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</si>
  <si>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</si>
  <si>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</si>
  <si>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</si>
  <si>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</si>
  <si>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</si>
  <si>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</si>
  <si>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</si>
  <si>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</si>
  <si>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</si>
  <si>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</si>
  <si>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</si>
  <si>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</si>
  <si>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</si>
  <si>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</si>
  <si>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</si>
  <si>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</si>
  <si>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</si>
  <si>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</si>
  <si>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</si>
  <si>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</si>
  <si>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</si>
  <si>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</si>
  <si>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</si>
  <si>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</si>
  <si>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</si>
  <si>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</si>
  <si>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</si>
  <si>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</si>
  <si>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</si>
  <si>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</si>
  <si>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</si>
  <si>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</si>
  <si>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</si>
  <si>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</si>
  <si>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</si>
  <si>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</si>
  <si>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</si>
  <si>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</si>
  <si>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</si>
  <si>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</si>
  <si>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</si>
  <si>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</si>
  <si>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</si>
  <si>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</si>
  <si>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</si>
  <si>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</si>
  <si>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</si>
  <si>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</si>
  <si>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</si>
  <si>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</si>
  <si>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</si>
  <si>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</si>
  <si>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</si>
  <si>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</si>
  <si>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</si>
  <si>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</si>
  <si>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</si>
  <si>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</si>
  <si>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</si>
  <si>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</si>
  <si>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</si>
  <si>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</si>
  <si>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</si>
  <si>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</si>
  <si>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</si>
  <si>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</si>
  <si>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</si>
  <si>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</si>
  <si>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</si>
  <si>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</si>
  <si>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</si>
  <si>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</si>
  <si>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</si>
  <si>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</si>
  <si>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</si>
  <si>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</si>
  <si>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</si>
  <si>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</si>
  <si>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</si>
  <si>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</si>
  <si>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</si>
  <si>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</si>
  <si>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</si>
  <si>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</si>
  <si>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</si>
  <si>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</si>
  <si>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</si>
  <si>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</si>
  <si>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</si>
  <si>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</si>
  <si>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</si>
  <si>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</si>
  <si>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</si>
  <si>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</si>
  <si>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</si>
  <si>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</si>
  <si>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</si>
  <si>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</si>
  <si>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</si>
  <si>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</si>
  <si>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</si>
  <si>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</si>
  <si>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</si>
  <si>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</si>
  <si>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</si>
  <si>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</si>
  <si>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</si>
  <si>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</si>
  <si>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</si>
  <si>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</si>
  <si>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</si>
  <si>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</si>
  <si>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</si>
  <si>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</si>
  <si>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</si>
  <si>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</si>
  <si>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</si>
  <si>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</si>
  <si>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</si>
  <si>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</si>
  <si>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</si>
  <si>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</si>
  <si>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</si>
  <si>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</si>
  <si>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</si>
  <si>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</si>
  <si>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</si>
  <si>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</si>
  <si>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</si>
  <si>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</si>
  <si>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</si>
  <si>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</si>
  <si>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</si>
  <si>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</si>
  <si>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</si>
  <si>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</si>
  <si>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</si>
  <si>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</si>
  <si>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</si>
  <si>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</si>
  <si>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</si>
  <si>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</si>
  <si>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</si>
  <si>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</si>
  <si>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</si>
  <si>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</si>
  <si>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</si>
  <si>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</si>
  <si>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</si>
  <si>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</si>
  <si>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</si>
  <si>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</si>
  <si>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</si>
  <si>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</si>
  <si>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</si>
  <si>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</si>
  <si>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</si>
  <si>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</si>
  <si>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</si>
  <si>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</si>
  <si>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</si>
  <si>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</si>
  <si>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</si>
  <si>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</si>
  <si>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</si>
  <si>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</si>
  <si>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</si>
  <si>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</si>
  <si>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</si>
  <si>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</si>
  <si>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</si>
  <si>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</si>
  <si>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</si>
  <si>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</si>
  <si>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</si>
  <si>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</si>
  <si>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</si>
  <si>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</si>
  <si>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</si>
  <si>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</si>
  <si>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</si>
  <si>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</si>
  <si>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</si>
  <si>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</si>
  <si>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</si>
  <si>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</si>
  <si>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</si>
  <si>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</si>
  <si>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</si>
  <si>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</si>
  <si>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</si>
  <si>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</si>
  <si>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</si>
  <si>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</si>
  <si>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</si>
  <si>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</si>
  <si>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</si>
  <si>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</si>
  <si>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</si>
  <si>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</si>
  <si>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</si>
  <si>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</si>
  <si>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</si>
  <si>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</si>
  <si>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</si>
  <si>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</si>
  <si>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</si>
  <si>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</si>
  <si>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</si>
  <si>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</si>
  <si>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</si>
  <si>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</si>
  <si>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</si>
  <si>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</si>
  <si>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</si>
  <si>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</si>
  <si>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</si>
  <si>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</si>
  <si>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</si>
  <si>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</si>
  <si>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</si>
  <si>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</si>
  <si>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</si>
  <si>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</si>
  <si>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</si>
  <si>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</si>
  <si>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</si>
  <si>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</si>
  <si>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</si>
  <si>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</si>
  <si>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</si>
  <si>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</si>
  <si>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</si>
  <si>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</si>
  <si>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</si>
  <si>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</si>
  <si>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</si>
  <si>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</si>
  <si>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</si>
  <si>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</si>
  <si>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</si>
  <si>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</si>
  <si>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</si>
  <si>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</si>
  <si>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</si>
  <si>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</si>
  <si>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</si>
  <si>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</si>
  <si>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</si>
  <si>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</si>
  <si>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</si>
  <si>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</si>
  <si>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</si>
  <si>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</si>
  <si>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</si>
  <si>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</si>
  <si>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</si>
  <si>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</si>
  <si>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</si>
  <si>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</si>
  <si>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</si>
  <si>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</si>
  <si>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</si>
  <si>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</si>
  <si>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</si>
  <si>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</si>
  <si>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</si>
  <si>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</si>
  <si>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</si>
  <si>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</si>
  <si>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</si>
  <si>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</si>
  <si>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</si>
  <si>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</si>
  <si>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</si>
  <si>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</si>
  <si>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</si>
  <si>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</si>
  <si>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</si>
  <si>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</si>
  <si>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</si>
  <si>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</si>
  <si>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</si>
  <si>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</si>
  <si>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</si>
  <si>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</si>
  <si>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</si>
  <si>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</si>
  <si>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</si>
  <si>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</si>
  <si>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</si>
  <si>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</si>
  <si>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</si>
  <si>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</si>
  <si>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</si>
  <si>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</si>
  <si>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</si>
  <si>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</si>
  <si>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</si>
  <si>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</si>
  <si>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</si>
  <si>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</si>
  <si>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</si>
  <si>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</si>
  <si>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</si>
  <si>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</si>
  <si>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</si>
  <si>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</si>
  <si>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</si>
  <si>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</si>
  <si>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</si>
  <si>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</si>
  <si>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</si>
  <si>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</si>
  <si>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</si>
  <si>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</si>
  <si>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</si>
  <si>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</si>
  <si>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</si>
  <si>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</si>
  <si>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</si>
  <si>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</si>
  <si>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</si>
  <si>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</si>
  <si>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</si>
  <si>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</si>
  <si>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</si>
  <si>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</si>
  <si>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</si>
  <si>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</si>
  <si>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</si>
  <si>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</si>
  <si>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</si>
  <si>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</si>
  <si>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</si>
  <si>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</si>
  <si>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</si>
  <si>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</si>
  <si>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</si>
  <si>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</si>
  <si>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</si>
  <si>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</si>
  <si>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</si>
  <si>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</si>
  <si>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</si>
  <si>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</si>
  <si>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</si>
  <si>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</si>
  <si>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</si>
  <si>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</si>
  <si>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</si>
  <si>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</si>
  <si>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</si>
  <si>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</si>
  <si>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</si>
  <si>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</si>
  <si>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</si>
  <si>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</si>
  <si>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</si>
  <si>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</si>
  <si>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</si>
  <si>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</si>
  <si>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</si>
  <si>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</si>
  <si>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</si>
  <si>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</si>
  <si>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</si>
  <si>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</si>
  <si>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</si>
  <si>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</si>
  <si>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</si>
  <si>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</si>
  <si>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</si>
  <si>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</si>
  <si>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</si>
  <si>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</si>
  <si>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</si>
  <si>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</si>
  <si>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</si>
  <si>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</si>
  <si>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</si>
  <si>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</si>
  <si>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</si>
  <si>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</si>
  <si>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</si>
  <si>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</si>
  <si>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</si>
  <si>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</si>
  <si>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</si>
  <si>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</si>
  <si>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</si>
  <si>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</si>
  <si>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</si>
  <si>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</si>
  <si>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</si>
  <si>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</si>
  <si>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</si>
  <si>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</si>
  <si>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</si>
  <si>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</si>
  <si>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</si>
  <si>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</si>
  <si>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</si>
  <si>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</si>
  <si>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</si>
  <si>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</si>
  <si>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</si>
  <si>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</si>
  <si>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</si>
  <si>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</si>
  <si>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</si>
  <si>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</si>
  <si>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</si>
  <si>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</si>
  <si>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</si>
  <si>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</si>
  <si>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</si>
  <si>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</si>
  <si>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</si>
  <si>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</si>
  <si>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</si>
  <si>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</si>
  <si>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</si>
  <si>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</si>
  <si>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</si>
  <si>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</si>
  <si>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</si>
  <si>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</si>
  <si>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</si>
  <si>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</si>
  <si>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</si>
  <si>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</si>
  <si>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</si>
  <si>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</si>
  <si>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</si>
  <si>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</si>
  <si>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</si>
  <si>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</si>
  <si>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</si>
  <si>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</si>
  <si>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</si>
  <si>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</si>
  <si>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</si>
  <si>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</si>
  <si>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</si>
  <si>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</si>
  <si>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</si>
  <si>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</si>
  <si>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</si>
  <si>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</si>
  <si>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</si>
  <si>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</si>
  <si>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</si>
  <si>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</si>
  <si>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</si>
  <si>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</si>
  <si>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</si>
  <si>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</si>
  <si>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</si>
  <si>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</si>
  <si>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</si>
  <si>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</si>
  <si>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</si>
  <si>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</si>
  <si>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</si>
  <si>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</si>
  <si>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</si>
  <si>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</si>
  <si>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</si>
  <si>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</si>
  <si>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</si>
  <si>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</si>
  <si>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</si>
  <si>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</si>
  <si>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</si>
  <si>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</si>
  <si>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</si>
  <si>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</si>
  <si>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</si>
  <si>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</si>
  <si>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</si>
  <si>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</si>
  <si>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</si>
  <si>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</si>
  <si>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</si>
  <si>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</si>
  <si>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</si>
  <si>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</si>
  <si>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</si>
  <si>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</si>
  <si>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</si>
  <si>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</si>
  <si>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</si>
  <si>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</si>
  <si>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</si>
  <si>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</si>
  <si>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</si>
  <si>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</si>
  <si>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</si>
  <si>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</si>
  <si>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</si>
  <si>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</si>
  <si>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</si>
  <si>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</si>
  <si>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</si>
  <si>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</si>
  <si>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</si>
  <si>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</si>
  <si>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</si>
  <si>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</si>
  <si>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</si>
  <si>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</si>
  <si>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</si>
  <si>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</si>
  <si>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</si>
  <si>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</si>
  <si>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</si>
  <si>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</si>
  <si>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</si>
  <si>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</si>
  <si>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</si>
  <si>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</si>
  <si>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</si>
  <si>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</si>
  <si>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</si>
  <si>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</si>
  <si>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</si>
  <si>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</si>
  <si>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</si>
  <si>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</si>
  <si>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</si>
  <si>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</si>
  <si>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</si>
  <si>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</si>
  <si>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</si>
  <si>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</si>
  <si>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</si>
  <si>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</si>
  <si>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</si>
  <si>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</si>
  <si>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</si>
  <si>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</si>
  <si>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</si>
  <si>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</si>
  <si>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</si>
  <si>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</si>
  <si>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</si>
  <si>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</si>
  <si>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</si>
  <si>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</si>
  <si>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</si>
  <si>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</si>
  <si>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</si>
  <si>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</si>
  <si>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</si>
  <si>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</si>
  <si>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</si>
  <si>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</si>
  <si>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</si>
  <si>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</si>
  <si>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</si>
  <si>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</si>
  <si>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</si>
  <si>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</si>
  <si>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</si>
  <si>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</si>
  <si>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</si>
  <si>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</si>
  <si>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</si>
  <si>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</si>
  <si>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</si>
  <si>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</si>
  <si>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</si>
  <si>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</si>
  <si>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</si>
  <si>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</si>
  <si>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</si>
  <si>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</si>
  <si>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</si>
  <si>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</si>
  <si>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</si>
  <si>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</si>
  <si>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</si>
  <si>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</si>
  <si>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</si>
  <si>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</si>
  <si>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</si>
  <si>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</si>
  <si>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</si>
  <si>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</si>
  <si>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</si>
  <si>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</si>
  <si>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</si>
  <si>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</si>
  <si>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</si>
  <si>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</si>
  <si>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</si>
  <si>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</si>
  <si>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</si>
  <si>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</si>
  <si>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</si>
  <si>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</si>
  <si>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</si>
  <si>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</si>
  <si>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</si>
  <si>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</si>
  <si>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</si>
  <si>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</si>
  <si>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</si>
  <si>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</si>
  <si>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</si>
  <si>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</si>
  <si>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</si>
  <si>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</si>
  <si>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</si>
  <si>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</si>
  <si>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</si>
  <si>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</si>
  <si>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</si>
  <si>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</si>
  <si>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</si>
  <si>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</si>
  <si>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</si>
  <si>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</si>
  <si>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</si>
  <si>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</si>
  <si>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</si>
  <si>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</si>
  <si>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</si>
  <si>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</si>
  <si>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</si>
  <si>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</si>
  <si>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</si>
  <si>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</si>
  <si>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</si>
  <si>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</si>
  <si>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</si>
  <si>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</si>
  <si>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</si>
  <si>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</si>
  <si>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</si>
  <si>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</si>
  <si>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</si>
  <si>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</si>
  <si>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</si>
  <si>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</si>
  <si>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</si>
  <si>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</si>
  <si>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</si>
  <si>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</si>
  <si>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</si>
  <si>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</si>
  <si>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</si>
  <si>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</si>
  <si>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</si>
  <si>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</si>
  <si>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</si>
  <si>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</si>
  <si>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</si>
  <si>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</si>
  <si>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</si>
  <si>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</si>
  <si>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</si>
  <si>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</si>
  <si>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</si>
  <si>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</si>
  <si>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</si>
  <si>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</si>
  <si>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</si>
  <si>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</si>
  <si>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</si>
  <si>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</si>
  <si>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</si>
  <si>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</si>
  <si>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</si>
  <si>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</si>
  <si>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</si>
  <si>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</si>
  <si>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</si>
  <si>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</si>
  <si>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</si>
  <si>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</si>
  <si>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</si>
  <si>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</si>
  <si>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</si>
  <si>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</si>
  <si>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</si>
  <si>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</si>
  <si>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</si>
  <si>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</si>
  <si>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</si>
  <si>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</si>
  <si>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</si>
  <si>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</si>
  <si>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</si>
  <si>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</si>
  <si>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</si>
  <si>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</si>
  <si>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</si>
  <si>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</si>
  <si>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</si>
  <si>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</si>
  <si>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</si>
  <si>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</si>
  <si>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</si>
  <si>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</si>
  <si>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</si>
  <si>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</si>
  <si>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</si>
  <si>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</si>
  <si>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</si>
  <si>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</si>
  <si>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</si>
  <si>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</si>
  <si>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</si>
  <si>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</si>
  <si>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</si>
  <si>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</si>
  <si>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</si>
  <si>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</si>
  <si>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</si>
  <si>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</si>
  <si>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</si>
  <si>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</si>
  <si>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</si>
  <si>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</si>
  <si>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</si>
  <si>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</si>
  <si>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</si>
  <si>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</si>
  <si>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</si>
  <si>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</si>
  <si>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</si>
  <si>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</si>
  <si>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</si>
  <si>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</si>
  <si>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</si>
  <si>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</si>
  <si>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</si>
  <si>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</si>
  <si>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</si>
  <si>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</si>
  <si>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</si>
  <si>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</si>
  <si>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</si>
  <si>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</si>
  <si>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</si>
  <si>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</si>
  <si>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</si>
  <si>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</si>
  <si>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</si>
  <si>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</si>
  <si>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</si>
  <si>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</si>
  <si>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</si>
  <si>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</si>
  <si>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</si>
  <si>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</si>
  <si>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</si>
  <si>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</si>
  <si>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</si>
  <si>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</si>
  <si>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</si>
  <si>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</si>
  <si>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</si>
  <si>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</si>
  <si>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</si>
  <si>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</si>
  <si>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</si>
  <si>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</si>
  <si>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</si>
  <si>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</si>
  <si>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</si>
  <si>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</si>
  <si>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</si>
  <si>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</si>
  <si>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</si>
  <si>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</si>
  <si>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</si>
  <si>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</si>
  <si>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</si>
  <si>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</si>
  <si>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</si>
  <si>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</si>
  <si>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</si>
  <si>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</si>
  <si>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</si>
  <si>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</si>
  <si>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</si>
  <si>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</si>
  <si>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</si>
  <si>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</si>
  <si>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</si>
  <si>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</si>
  <si>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</si>
  <si>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</si>
  <si>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</si>
  <si>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</si>
  <si>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</si>
  <si>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</si>
  <si>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</si>
  <si>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</si>
  <si>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</si>
  <si>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</si>
  <si>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</si>
  <si>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</si>
  <si>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</si>
  <si>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</si>
  <si>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</si>
  <si>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</si>
  <si>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</si>
  <si>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</si>
  <si>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</si>
  <si>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</si>
  <si>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</si>
  <si>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</si>
  <si>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</si>
  <si>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</si>
  <si>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</si>
  <si>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</si>
  <si>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</si>
  <si>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</si>
  <si>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</si>
  <si>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</si>
  <si>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</si>
  <si>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</si>
  <si>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</si>
  <si>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</si>
  <si>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</si>
  <si>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</si>
  <si>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</si>
  <si>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</si>
  <si>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</si>
  <si>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</si>
  <si>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</si>
  <si>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</si>
  <si>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</si>
  <si>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</si>
  <si>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</si>
  <si>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</si>
  <si>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</si>
  <si>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</si>
  <si>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</si>
  <si>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</si>
  <si>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</si>
  <si>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</si>
  <si>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</si>
  <si>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</si>
  <si>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</si>
  <si>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</si>
  <si>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</si>
  <si>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</si>
  <si>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</si>
  <si>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</si>
  <si>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</si>
  <si>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</si>
  <si>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</si>
  <si>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</si>
  <si>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</si>
  <si>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</si>
  <si>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</si>
  <si>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</si>
  <si>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</si>
  <si>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</si>
  <si>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</si>
  <si>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</si>
  <si>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</si>
  <si>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</si>
  <si>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</si>
  <si>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</si>
  <si>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</si>
  <si>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</si>
  <si>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</si>
  <si>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</si>
  <si>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</si>
  <si>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</si>
  <si>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</si>
  <si>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</si>
  <si>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</si>
  <si>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</si>
  <si>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</si>
  <si>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</si>
  <si>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</si>
  <si>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</si>
  <si>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</si>
  <si>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</si>
  <si>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</si>
  <si>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</si>
  <si>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</si>
  <si>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</si>
  <si>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</si>
  <si>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</si>
  <si>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</si>
  <si>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</si>
  <si>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</si>
  <si>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</si>
  <si>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</si>
  <si>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</si>
  <si>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</si>
  <si>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</si>
  <si>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</si>
  <si>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</si>
  <si>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</si>
  <si>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</si>
  <si>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</si>
  <si>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</si>
  <si>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</si>
  <si>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</si>
  <si>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</si>
  <si>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</si>
  <si>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</si>
  <si>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</si>
  <si>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</si>
  <si>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</si>
  <si>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</si>
  <si>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</si>
  <si>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</si>
  <si>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</si>
  <si>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</si>
  <si>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</si>
  <si>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</si>
  <si>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</si>
  <si>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</si>
  <si>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</si>
  <si>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</si>
  <si>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</si>
  <si>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</si>
  <si>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</si>
  <si>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</si>
  <si>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</si>
  <si>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</si>
  <si>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</si>
  <si>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</si>
  <si>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</si>
  <si>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</si>
  <si>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</si>
  <si>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</si>
  <si>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</si>
  <si>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</si>
  <si>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</si>
  <si>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</si>
  <si>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</si>
  <si>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</si>
  <si>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</si>
  <si>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</si>
  <si>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</si>
  <si>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</si>
  <si>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</si>
  <si>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</si>
  <si>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</si>
  <si>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</si>
  <si>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</si>
  <si>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</si>
  <si>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</si>
  <si>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</si>
  <si>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</si>
  <si>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</si>
  <si>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</si>
  <si>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</si>
  <si>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</si>
  <si>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</si>
  <si>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</si>
  <si>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</si>
  <si>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</si>
  <si>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</si>
  <si>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</si>
  <si>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</si>
  <si>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</si>
  <si>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</si>
  <si>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</si>
  <si>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</si>
  <si>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</si>
  <si>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</si>
  <si>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</si>
  <si>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</si>
  <si>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</si>
  <si>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</si>
  <si>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</si>
  <si>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</si>
  <si>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</si>
  <si>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</si>
  <si>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</si>
  <si>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</si>
  <si>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</si>
  <si>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</si>
  <si>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</si>
  <si>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</si>
  <si>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</si>
  <si>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</si>
  <si>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</si>
  <si>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</si>
  <si>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</si>
  <si>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</si>
  <si>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</si>
  <si>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</si>
  <si>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</si>
  <si>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</si>
  <si>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</si>
  <si>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</si>
  <si>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</si>
  <si>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</si>
  <si>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</si>
  <si>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</si>
  <si>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</si>
  <si>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</si>
  <si>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</si>
  <si>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</si>
  <si>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</si>
  <si>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</si>
  <si>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</si>
  <si>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</si>
  <si>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</si>
  <si>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</si>
  <si>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</si>
  <si>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</si>
  <si>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</si>
  <si>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</si>
  <si>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</si>
  <si>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</si>
  <si>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</si>
  <si>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</si>
  <si>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</si>
  <si>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</si>
  <si>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</si>
  <si>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</si>
  <si>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</si>
  <si>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</si>
  <si>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</si>
  <si>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</si>
  <si>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</si>
  <si>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</si>
  <si>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</si>
  <si>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</si>
  <si>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</si>
  <si>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</si>
  <si>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</si>
  <si>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</si>
  <si>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</si>
  <si>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</si>
  <si>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</si>
  <si>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</si>
  <si>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</si>
  <si>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</si>
  <si>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</si>
  <si>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</si>
  <si>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</si>
  <si>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</si>
  <si>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</si>
  <si>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</si>
  <si>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</si>
  <si>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</si>
  <si>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</si>
  <si>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</si>
  <si>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</si>
  <si>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</si>
  <si>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</si>
  <si>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</si>
  <si>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</si>
  <si>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</si>
  <si>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</si>
  <si>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</si>
  <si>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</si>
  <si>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</si>
  <si>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</si>
  <si>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</si>
  <si>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</si>
  <si>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</si>
  <si>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</si>
  <si>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</si>
  <si>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</si>
  <si>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</si>
  <si>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</si>
  <si>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</si>
  <si>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</si>
  <si>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</si>
  <si>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</si>
  <si>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</si>
  <si>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</si>
  <si>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</si>
  <si>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</si>
  <si>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</si>
  <si>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</si>
  <si>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</si>
  <si>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</si>
  <si>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</si>
  <si>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</si>
  <si>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</si>
  <si>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</si>
  <si>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</si>
  <si>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</si>
  <si>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</si>
  <si>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</si>
  <si>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</si>
  <si>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</si>
  <si>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</si>
  <si>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</si>
  <si>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</si>
  <si>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</si>
  <si>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</si>
  <si>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</si>
  <si>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</si>
  <si>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</si>
  <si>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</si>
  <si>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</si>
  <si>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</si>
  <si>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</si>
  <si>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</si>
  <si>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</si>
  <si>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</si>
  <si>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</si>
  <si>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</si>
  <si>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</si>
  <si>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</si>
  <si>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</si>
  <si>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</si>
  <si>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</si>
  <si>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</si>
  <si>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</si>
  <si>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</si>
  <si>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</si>
  <si>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</si>
  <si>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</si>
  <si>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</si>
  <si>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</si>
  <si>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</si>
  <si>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</si>
  <si>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</si>
  <si>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</si>
  <si>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</si>
  <si>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</si>
  <si>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</si>
  <si>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</si>
  <si>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</si>
  <si>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</si>
  <si>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</si>
  <si>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</si>
  <si>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</si>
  <si>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</si>
  <si>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</si>
  <si>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</si>
  <si>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</si>
  <si>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</si>
  <si>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</si>
  <si>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</si>
  <si>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</si>
  <si>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</si>
  <si>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</si>
  <si>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</si>
  <si>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</si>
  <si>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</si>
  <si>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</si>
  <si>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</si>
  <si>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</si>
  <si>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</si>
  <si>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</si>
  <si>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</si>
  <si>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</si>
  <si>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</si>
  <si>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</si>
  <si>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</si>
  <si>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</si>
  <si>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</si>
  <si>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</si>
  <si>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</si>
  <si>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</si>
  <si>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</si>
  <si>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</si>
  <si>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</si>
  <si>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</si>
  <si>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</si>
  <si>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</si>
  <si>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</si>
  <si>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</si>
  <si>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</si>
  <si>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</si>
  <si>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</si>
  <si>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</si>
  <si>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</si>
  <si>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</si>
  <si>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</si>
  <si>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</si>
  <si>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</si>
  <si>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</si>
  <si>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</si>
  <si>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</si>
  <si>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</si>
  <si>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</si>
  <si>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</si>
  <si>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</si>
  <si>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</si>
  <si>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</si>
  <si>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</si>
  <si>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</si>
  <si>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</si>
  <si>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</si>
  <si>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</si>
  <si>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</si>
  <si>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</si>
  <si>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</si>
  <si>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</si>
  <si>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</si>
  <si>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</si>
  <si>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</si>
  <si>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</si>
  <si>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</si>
  <si>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</si>
  <si>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</si>
  <si>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</si>
  <si>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</si>
  <si>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</si>
  <si>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</si>
  <si>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</si>
  <si>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</si>
  <si>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</si>
  <si>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</si>
  <si>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</si>
  <si>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</si>
  <si>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</si>
  <si>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</si>
  <si>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</si>
  <si>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</si>
  <si>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</si>
  <si>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</si>
  <si>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</si>
  <si>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</si>
  <si>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</si>
  <si>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</si>
  <si>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</si>
  <si>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</si>
  <si>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</si>
  <si>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</si>
  <si>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</si>
  <si>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</si>
  <si>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</si>
  <si>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</si>
  <si>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</si>
  <si>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</si>
  <si>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</si>
  <si>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</si>
  <si>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</si>
  <si>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</si>
  <si>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</si>
  <si>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</si>
  <si>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</si>
  <si>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</si>
  <si>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</si>
  <si>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</si>
  <si>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</si>
  <si>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</si>
  <si>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</si>
  <si>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</si>
  <si>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</si>
  <si>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</si>
  <si>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</si>
  <si>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</si>
  <si>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</si>
  <si>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</si>
  <si>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</si>
  <si>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</si>
  <si>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</si>
  <si>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</si>
  <si>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</si>
  <si>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</si>
  <si>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</si>
  <si>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</si>
  <si>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</si>
  <si>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</si>
  <si>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</si>
  <si>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</si>
  <si>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</si>
  <si>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</si>
  <si>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</si>
  <si>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</si>
  <si>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</si>
  <si>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</si>
  <si>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</si>
  <si>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</si>
  <si>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</si>
  <si>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</si>
  <si>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</si>
  <si>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</si>
  <si>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</si>
  <si>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</si>
  <si>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</si>
  <si>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</si>
  <si>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</si>
  <si>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</si>
  <si>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</si>
  <si>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</si>
  <si>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</si>
  <si>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</si>
  <si>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</si>
  <si>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</si>
  <si>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</si>
  <si>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</si>
  <si>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</si>
  <si>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</si>
  <si>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</si>
  <si>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</si>
  <si>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</si>
  <si>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</si>
  <si>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</si>
  <si>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</si>
  <si>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</si>
  <si>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</si>
  <si>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</si>
  <si>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</si>
  <si>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</si>
  <si>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</si>
  <si>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</si>
  <si>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</si>
  <si>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</si>
  <si>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</si>
  <si>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</si>
  <si>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</si>
  <si>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</si>
  <si>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</si>
  <si>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</si>
  <si>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</si>
  <si>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</si>
  <si>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</si>
  <si>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</si>
  <si>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</si>
  <si>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</si>
  <si>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</si>
  <si>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</si>
  <si>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</si>
  <si>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</si>
  <si>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</si>
  <si>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</si>
  <si>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</si>
  <si>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</si>
  <si>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</si>
  <si>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</si>
  <si>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</si>
  <si>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</si>
  <si>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</si>
  <si>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</si>
  <si>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</si>
  <si>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</si>
  <si>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</si>
  <si>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</si>
  <si>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</si>
  <si>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</si>
  <si>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</si>
  <si>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</si>
  <si>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</si>
  <si>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</si>
  <si>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</si>
  <si>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</si>
  <si>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</si>
  <si>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</si>
  <si>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</si>
  <si>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</si>
  <si>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</si>
  <si>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</si>
  <si>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</si>
  <si>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</si>
  <si>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</si>
  <si>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</si>
  <si>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</si>
  <si>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</si>
  <si>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</si>
  <si>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</si>
  <si>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</si>
  <si>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</si>
  <si>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</si>
  <si>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</si>
  <si>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</si>
  <si>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</si>
  <si>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</si>
  <si>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</si>
  <si>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</si>
  <si>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</si>
  <si>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</si>
  <si>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</si>
  <si>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</si>
  <si>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</si>
  <si>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</si>
  <si>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</si>
  <si>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</si>
  <si>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</si>
  <si>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</si>
  <si>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</si>
  <si>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</si>
  <si>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</si>
  <si>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</si>
  <si>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</si>
  <si>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</si>
  <si>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</si>
  <si>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</si>
  <si>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</si>
  <si>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</si>
  <si>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</si>
  <si>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</si>
  <si>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</si>
  <si>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</si>
  <si>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</si>
  <si>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</si>
  <si>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</si>
  <si>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</si>
  <si>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</si>
  <si>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</si>
  <si>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</si>
  <si>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</si>
  <si>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</si>
  <si>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</si>
  <si>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</si>
  <si>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</si>
  <si>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</si>
  <si>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</si>
  <si>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</si>
  <si>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</si>
  <si>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</si>
  <si>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</si>
  <si>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</si>
  <si>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</si>
  <si>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</si>
  <si>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</si>
  <si>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</si>
  <si>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</si>
  <si>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</si>
  <si>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</si>
  <si>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</si>
  <si>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</si>
  <si>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</si>
  <si>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</si>
  <si>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</si>
  <si>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</si>
  <si>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</si>
  <si>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</si>
  <si>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</si>
  <si>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</si>
  <si>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</si>
  <si>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</si>
  <si>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</si>
  <si>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</si>
  <si>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</si>
  <si>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</si>
  <si>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</si>
  <si>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</si>
  <si>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</si>
  <si>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</si>
  <si>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</si>
  <si>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</si>
  <si>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</si>
  <si>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</si>
  <si>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</si>
  <si>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</si>
  <si>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</si>
  <si>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</si>
  <si>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</si>
  <si>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</si>
  <si>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</si>
  <si>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</si>
  <si>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</si>
  <si>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</si>
  <si>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</si>
  <si>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</si>
  <si>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</si>
  <si>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</si>
  <si>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</si>
  <si>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</si>
  <si>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</si>
  <si>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</si>
  <si>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</si>
  <si>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</si>
  <si>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</si>
  <si>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</si>
  <si>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</si>
  <si>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</si>
  <si>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</si>
  <si>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</si>
  <si>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</si>
  <si>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</si>
  <si>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</si>
  <si>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</si>
  <si>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</si>
  <si>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</si>
  <si>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</si>
  <si>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</si>
  <si>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</si>
  <si>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</si>
  <si>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</si>
  <si>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</si>
  <si>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</si>
  <si>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</si>
  <si>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</si>
  <si>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</si>
  <si>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</si>
  <si>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</si>
  <si>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</si>
  <si>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</si>
  <si>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</si>
  <si>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</si>
  <si>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</si>
  <si>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</si>
  <si>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</si>
  <si>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</si>
  <si>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</si>
  <si>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</si>
  <si>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</si>
  <si>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</si>
  <si>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</si>
  <si>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</si>
  <si>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</si>
  <si>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</si>
  <si>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</si>
  <si>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</si>
  <si>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</si>
  <si>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</si>
  <si>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</si>
  <si>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</si>
  <si>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</si>
  <si>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</si>
  <si>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</si>
  <si>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</si>
  <si>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</si>
  <si>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</si>
  <si>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</si>
  <si>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</si>
  <si>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</si>
  <si>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</si>
  <si>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</si>
  <si>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</si>
  <si>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</si>
  <si>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</si>
  <si>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</si>
  <si>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</si>
  <si>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</si>
  <si>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</si>
  <si>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</si>
  <si>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</si>
  <si>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</si>
  <si>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</si>
  <si>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</si>
  <si>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</si>
  <si>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</si>
  <si>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</si>
  <si>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</si>
  <si>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</si>
  <si>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</si>
  <si>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</si>
  <si>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</si>
  <si>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</si>
  <si>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</si>
  <si>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</si>
  <si>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</si>
  <si>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</si>
  <si>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</si>
  <si>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</si>
  <si>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</si>
  <si>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</si>
  <si>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</si>
  <si>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</si>
  <si>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</si>
  <si>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</si>
  <si>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</si>
  <si>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</si>
  <si>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</si>
  <si>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</si>
  <si>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</si>
  <si>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</si>
  <si>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</si>
  <si>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</si>
  <si>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</si>
  <si>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</si>
  <si>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</si>
  <si>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</si>
  <si>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</si>
  <si>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</si>
  <si>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</si>
  <si>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</si>
  <si>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</si>
  <si>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</si>
  <si>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</si>
  <si>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</si>
  <si>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</si>
  <si>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</si>
  <si>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</si>
  <si>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</si>
  <si>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</si>
  <si>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</si>
  <si>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</si>
  <si>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</si>
  <si>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</si>
  <si>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</si>
  <si>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</si>
  <si>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</si>
  <si>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</si>
  <si>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</si>
  <si>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</si>
  <si>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</si>
  <si>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</si>
  <si>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</si>
  <si>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</si>
  <si>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</si>
  <si>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</si>
  <si>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</si>
  <si>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</si>
  <si>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</si>
  <si>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</si>
  <si>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</si>
  <si>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</si>
  <si>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</si>
  <si>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</si>
  <si>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</si>
  <si>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</si>
  <si>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</si>
  <si>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</si>
  <si>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</si>
  <si>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</si>
  <si>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</si>
  <si>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</si>
  <si>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</si>
  <si>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</si>
  <si>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</si>
  <si>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</si>
  <si>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</si>
  <si>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</si>
  <si>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</si>
  <si>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</si>
  <si>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</si>
  <si>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</si>
  <si>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</si>
  <si>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</si>
  <si>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</si>
  <si>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</si>
  <si>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</si>
  <si>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</si>
  <si>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</si>
  <si>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</si>
  <si>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</si>
  <si>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</si>
  <si>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</si>
  <si>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</si>
  <si>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</si>
  <si>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</si>
  <si>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</si>
  <si>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</si>
  <si>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</si>
  <si>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</si>
  <si>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</si>
  <si>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</si>
  <si>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</si>
  <si>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</si>
  <si>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</si>
  <si>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</si>
  <si>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</si>
  <si>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</si>
  <si>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</si>
  <si>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</si>
  <si>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</si>
  <si>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</si>
  <si>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</si>
  <si>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</si>
  <si>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</si>
  <si>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</si>
  <si>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</si>
  <si>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</si>
  <si>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</si>
  <si>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</si>
  <si>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</si>
  <si>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</si>
  <si>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</si>
  <si>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</si>
  <si>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</si>
  <si>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</si>
  <si>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</si>
  <si>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</si>
  <si>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</si>
  <si>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</si>
  <si>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</si>
  <si>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</si>
  <si>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</si>
  <si>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</si>
  <si>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</si>
  <si>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</si>
  <si>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</si>
  <si>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</si>
  <si>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</si>
  <si>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</si>
  <si>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</si>
  <si>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</si>
  <si>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</si>
  <si>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</si>
  <si>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</si>
  <si>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</si>
  <si>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</si>
  <si>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</si>
  <si>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</si>
  <si>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</si>
  <si>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</si>
  <si>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</si>
  <si>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</si>
  <si>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</si>
  <si>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</si>
  <si>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</si>
  <si>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</si>
  <si>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</si>
  <si>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</si>
  <si>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</si>
  <si>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</si>
  <si>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</si>
  <si>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</si>
  <si>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</si>
  <si>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</si>
  <si>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</si>
  <si>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</si>
  <si>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</si>
  <si>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</si>
  <si>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</si>
  <si>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</si>
  <si>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</si>
  <si>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</si>
  <si>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</si>
  <si>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</si>
  <si>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</si>
  <si>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</si>
  <si>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</si>
  <si>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</si>
  <si>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</si>
  <si>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</si>
  <si>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</si>
  <si>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</si>
  <si>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</si>
  <si>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</si>
  <si>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</si>
  <si>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</si>
  <si>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</si>
  <si>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</si>
  <si>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</si>
  <si>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</si>
  <si>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</si>
  <si>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</si>
  <si>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</si>
  <si>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</si>
  <si>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</si>
  <si>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</si>
  <si>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</si>
  <si>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</si>
  <si>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</si>
  <si>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</si>
  <si>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</si>
  <si>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</si>
  <si>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</si>
  <si>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</si>
  <si>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</si>
  <si>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</si>
  <si>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</si>
  <si>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</si>
  <si>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</si>
  <si>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</si>
  <si>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</si>
  <si>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</si>
  <si>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</si>
  <si>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</si>
  <si>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</si>
  <si>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</si>
  <si>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</si>
  <si>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</si>
  <si>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</si>
  <si>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</si>
  <si>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</si>
  <si>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</si>
  <si>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</si>
  <si>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</si>
  <si>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</si>
  <si>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</si>
  <si>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</si>
  <si>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</si>
  <si>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</si>
  <si>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</si>
  <si>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</si>
  <si>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</si>
  <si>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</si>
  <si>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</si>
  <si>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</si>
  <si>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</si>
  <si>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</si>
  <si>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</si>
  <si>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</si>
  <si>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</si>
  <si>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</si>
  <si>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</si>
  <si>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</si>
  <si>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</si>
  <si>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</si>
  <si>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</si>
  <si>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</si>
  <si>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</si>
  <si>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</si>
  <si>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</si>
  <si>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</si>
  <si>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</si>
  <si>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</si>
  <si>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</si>
  <si>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</si>
  <si>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</si>
  <si>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</si>
  <si>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</si>
  <si>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</si>
  <si>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</si>
  <si>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</si>
  <si>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</si>
  <si>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</si>
  <si>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</si>
  <si>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</si>
  <si>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</si>
  <si>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</si>
  <si>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</si>
  <si>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</si>
  <si>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</si>
  <si>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</si>
  <si>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</si>
  <si>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</si>
  <si>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</si>
  <si>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</si>
  <si>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</si>
  <si>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</si>
  <si>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</si>
  <si>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</si>
  <si>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</si>
  <si>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</si>
  <si>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</si>
  <si>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</si>
  <si>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</si>
  <si>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</si>
  <si>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</si>
  <si>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</si>
  <si>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</si>
  <si>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</si>
  <si>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</si>
  <si>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</si>
  <si>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</si>
  <si>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</si>
  <si>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</si>
  <si>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</si>
  <si>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</si>
  <si>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</si>
  <si>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</si>
  <si>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</si>
  <si>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</si>
  <si>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</si>
  <si>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</si>
  <si>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</si>
  <si>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</si>
  <si>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</si>
  <si>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</si>
  <si>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</si>
  <si>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</si>
  <si>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</si>
  <si>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</si>
  <si>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</si>
  <si>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</si>
  <si>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</si>
  <si>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</si>
  <si>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</si>
  <si>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</si>
  <si>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</si>
  <si>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</si>
  <si>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</si>
  <si>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</si>
  <si>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</si>
  <si>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</si>
  <si>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</si>
  <si>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</si>
  <si>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</si>
  <si>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</si>
  <si>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</si>
  <si>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</si>
  <si>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</si>
  <si>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</si>
  <si>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</si>
  <si>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</si>
  <si>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</si>
  <si>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</si>
  <si>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</si>
  <si>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</si>
  <si>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</si>
  <si>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</si>
  <si>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</si>
  <si>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</si>
  <si>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</si>
  <si>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</si>
  <si>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</si>
  <si>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</si>
  <si>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</si>
  <si>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</si>
  <si>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</si>
  <si>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</si>
  <si>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</si>
  <si>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</si>
  <si>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</si>
  <si>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</si>
  <si>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</si>
  <si>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</si>
  <si>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</si>
  <si>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</si>
  <si>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</si>
  <si>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</si>
  <si>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</si>
  <si>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</si>
  <si>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</si>
  <si>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</si>
  <si>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</si>
  <si>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</si>
  <si>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</si>
  <si>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</si>
  <si>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</si>
  <si>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</si>
  <si>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</si>
  <si>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</si>
  <si>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</si>
  <si>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</si>
  <si>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</si>
  <si>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</si>
  <si>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</si>
  <si>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</si>
  <si>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</si>
  <si>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</si>
  <si>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</si>
  <si>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</si>
  <si>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</si>
  <si>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</si>
  <si>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</si>
  <si>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</si>
  <si>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</si>
  <si>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</si>
  <si>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</si>
  <si>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</si>
  <si>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</si>
  <si>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</si>
  <si>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</si>
  <si>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</si>
  <si>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</si>
  <si>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</si>
  <si>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</si>
  <si>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</si>
  <si>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</si>
  <si>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</si>
  <si>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</si>
  <si>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</si>
  <si>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</si>
  <si>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</si>
  <si>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</si>
  <si>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</si>
  <si>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</si>
  <si>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</si>
  <si>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</si>
  <si>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</si>
  <si>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</si>
  <si>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</si>
  <si>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</si>
  <si>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</si>
  <si>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</si>
  <si>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</si>
  <si>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</si>
  <si>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</si>
  <si>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</si>
  <si>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</si>
  <si>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</si>
  <si>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</si>
  <si>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</si>
  <si>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</si>
  <si>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</si>
  <si>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</si>
  <si>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</si>
  <si>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</si>
  <si>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</si>
  <si>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</si>
  <si>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</si>
  <si>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</si>
  <si>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</si>
  <si>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</si>
  <si>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</si>
  <si>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</si>
  <si>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</si>
  <si>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</si>
  <si>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</si>
  <si>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</si>
  <si>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</si>
  <si>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</si>
  <si>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</si>
  <si>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</si>
  <si>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</si>
  <si>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</si>
  <si>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</si>
  <si>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</si>
  <si>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</si>
  <si>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</si>
  <si>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</si>
  <si>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</si>
  <si>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</si>
  <si>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</si>
  <si>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</si>
  <si>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</si>
  <si>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</si>
  <si>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</si>
  <si>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</si>
  <si>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</si>
  <si>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</si>
  <si>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</si>
  <si>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</si>
  <si>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</si>
  <si>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</si>
  <si>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</si>
  <si>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</si>
  <si>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</si>
  <si>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</si>
  <si>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</si>
  <si>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</si>
  <si>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</si>
  <si>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</si>
  <si>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</si>
  <si>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</si>
  <si>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</si>
  <si>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</si>
  <si>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</si>
  <si>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</si>
  <si>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</si>
  <si>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</si>
  <si>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</si>
  <si>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</si>
  <si>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</si>
  <si>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</si>
  <si>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</si>
  <si>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</si>
  <si>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</si>
  <si>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</si>
  <si>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</si>
  <si>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</si>
  <si>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</si>
  <si>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</si>
  <si>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</si>
  <si>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</si>
  <si>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</si>
  <si>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</si>
  <si>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</si>
  <si>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</si>
  <si>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</si>
  <si>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</si>
  <si>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</si>
  <si>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</si>
  <si>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</si>
  <si>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</si>
  <si>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</si>
  <si>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</si>
  <si>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</si>
  <si>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</si>
  <si>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</si>
  <si>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</si>
  <si>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</si>
  <si>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</si>
  <si>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</si>
  <si>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</si>
  <si>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</si>
  <si>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</si>
  <si>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</si>
  <si>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</si>
  <si>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</si>
  <si>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</si>
  <si>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</si>
  <si>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</si>
  <si>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</si>
  <si>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</si>
  <si>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</si>
  <si>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</si>
  <si>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</si>
  <si>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</si>
  <si>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</si>
  <si>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</si>
  <si>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</si>
  <si>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</si>
  <si>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</si>
  <si>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</si>
  <si>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</si>
  <si>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</si>
  <si>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</si>
  <si>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</si>
  <si>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</si>
  <si>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</si>
  <si>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</si>
  <si>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</si>
  <si>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</si>
  <si>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</si>
  <si>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</si>
  <si>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</si>
  <si>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</si>
  <si>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</si>
  <si>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</si>
  <si>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</si>
  <si>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</si>
  <si>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</si>
  <si>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</si>
  <si>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</si>
  <si>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</si>
  <si>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</si>
  <si>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</si>
  <si>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</si>
  <si>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</si>
  <si>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</si>
  <si>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</si>
  <si>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</si>
  <si>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</si>
  <si>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</si>
  <si>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</si>
  <si>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</si>
  <si>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</si>
  <si>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</si>
  <si>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</si>
  <si>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</si>
  <si>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</si>
  <si>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</si>
  <si>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</si>
  <si>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</si>
  <si>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</si>
  <si>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</si>
  <si>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</si>
  <si>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</si>
  <si>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</si>
  <si>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</si>
  <si>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</si>
  <si>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</si>
  <si>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</si>
  <si>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</si>
  <si>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</si>
  <si>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</si>
  <si>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</si>
  <si>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</si>
  <si>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</si>
  <si>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</si>
  <si>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</si>
  <si>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</si>
  <si>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</si>
  <si>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</si>
  <si>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</si>
  <si>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</si>
  <si>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</si>
  <si>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</si>
  <si>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</si>
  <si>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</si>
  <si>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</si>
  <si>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</si>
  <si>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</si>
  <si>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</si>
  <si>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</si>
  <si>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</si>
  <si>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</si>
  <si>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</si>
  <si>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</si>
  <si>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</si>
  <si>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</si>
  <si>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</si>
  <si>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</si>
  <si>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</si>
  <si>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</si>
  <si>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</si>
  <si>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</si>
  <si>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</si>
  <si>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</si>
  <si>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</si>
  <si>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</si>
  <si>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</si>
  <si>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</si>
  <si>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</si>
  <si>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</si>
  <si>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</si>
  <si>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</si>
  <si>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</si>
  <si>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</si>
  <si>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</si>
  <si>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</si>
  <si>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</si>
  <si>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</si>
  <si>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</si>
  <si>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</si>
  <si>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</si>
  <si>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</si>
  <si>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</si>
  <si>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</si>
  <si>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</si>
  <si>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</si>
  <si>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</si>
  <si>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</si>
  <si>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</si>
  <si>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</si>
  <si>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</si>
  <si>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</si>
  <si>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</si>
  <si>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</si>
  <si>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</si>
  <si>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</si>
  <si>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</si>
  <si>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</si>
  <si>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</si>
  <si>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</si>
  <si>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</si>
  <si>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</si>
  <si>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</si>
  <si>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</si>
  <si>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</si>
  <si>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</si>
  <si>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</si>
  <si>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</si>
  <si>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</si>
  <si>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</si>
  <si>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</si>
  <si>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</si>
  <si>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</si>
  <si>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</si>
  <si>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</si>
  <si>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</si>
  <si>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</si>
  <si>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</si>
  <si>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</si>
  <si>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</si>
  <si>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</si>
  <si>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</si>
  <si>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</si>
  <si>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</si>
  <si>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</si>
  <si>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</si>
  <si>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</si>
  <si>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</si>
  <si>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</si>
  <si>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</si>
  <si>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</si>
  <si>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</si>
  <si>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</si>
  <si>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</si>
  <si>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</si>
  <si>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</si>
  <si>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</si>
  <si>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</si>
  <si>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</si>
  <si>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</si>
  <si>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</si>
  <si>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</si>
  <si>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</si>
  <si>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</si>
  <si>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</si>
  <si>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</si>
  <si>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</si>
  <si>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</si>
  <si>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</si>
  <si>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</si>
  <si>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</si>
  <si>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</si>
  <si>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</si>
  <si>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</si>
  <si>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</si>
  <si>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</si>
  <si>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</si>
  <si>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</si>
  <si>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</si>
  <si>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</si>
  <si>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</si>
  <si>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</si>
  <si>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</si>
  <si>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</si>
  <si>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</si>
  <si>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</si>
  <si>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</si>
  <si>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</si>
  <si>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</si>
  <si>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</si>
  <si>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</si>
  <si>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</si>
  <si>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</si>
  <si>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</si>
  <si>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</si>
  <si>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</si>
  <si>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</si>
  <si>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</si>
  <si>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</si>
  <si>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</si>
  <si>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</si>
  <si>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</si>
  <si>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</si>
  <si>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</si>
  <si>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</si>
  <si>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</si>
  <si>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</si>
  <si>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</si>
  <si>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</si>
  <si>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</si>
  <si>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</si>
  <si>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</si>
  <si>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</si>
  <si>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</si>
  <si>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</si>
  <si>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</si>
  <si>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</si>
  <si>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</si>
  <si>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</si>
  <si>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</si>
  <si>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</si>
  <si>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</si>
  <si>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</si>
  <si>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</si>
  <si>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</si>
  <si>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</si>
  <si>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</si>
  <si>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</si>
  <si>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</si>
  <si>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</si>
  <si>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</si>
  <si>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</si>
  <si>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</si>
  <si>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</si>
  <si>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</si>
  <si>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</si>
  <si>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</si>
  <si>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</si>
  <si>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</si>
  <si>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</si>
  <si>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</si>
  <si>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</si>
  <si>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</si>
  <si>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</si>
  <si>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</si>
  <si>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</si>
  <si>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</si>
  <si>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</si>
  <si>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</si>
  <si>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</si>
  <si>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</si>
  <si>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</si>
  <si>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</si>
  <si>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</si>
  <si>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</si>
  <si>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</si>
  <si>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</si>
  <si>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</si>
  <si>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</si>
  <si>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</si>
  <si>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</si>
  <si>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</si>
  <si>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</si>
  <si>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</si>
  <si>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</si>
  <si>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</si>
  <si>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</si>
  <si>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</si>
  <si>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</si>
  <si>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</si>
  <si>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</si>
  <si>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</si>
  <si>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</si>
  <si>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</si>
  <si>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</si>
  <si>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</si>
  <si>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</si>
  <si>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</si>
  <si>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</si>
  <si>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</si>
  <si>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</si>
  <si>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</si>
  <si>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</si>
  <si>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</si>
  <si>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</si>
  <si>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</si>
  <si>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</si>
  <si>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</si>
  <si>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</si>
  <si>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</si>
  <si>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</si>
  <si>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</si>
  <si>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</si>
  <si>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</si>
  <si>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</si>
  <si>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</si>
  <si>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</si>
  <si>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</si>
  <si>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</si>
  <si>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</si>
  <si>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</si>
  <si>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</si>
  <si>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</si>
  <si>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</si>
  <si>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</si>
  <si>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</si>
  <si>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</si>
  <si>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</si>
  <si>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</si>
  <si>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</si>
  <si>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</si>
  <si>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</si>
  <si>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</si>
  <si>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</si>
  <si>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</si>
  <si>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</si>
  <si>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</si>
  <si>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</si>
  <si>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</si>
  <si>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</si>
  <si>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</si>
  <si>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</si>
  <si>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</si>
  <si>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</si>
  <si>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</si>
  <si>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</si>
  <si>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</si>
  <si>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</si>
  <si>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</si>
  <si>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</si>
  <si>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</si>
  <si>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</si>
  <si>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</si>
  <si>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</si>
  <si>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</si>
  <si>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</si>
  <si>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</si>
  <si>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</si>
  <si>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</si>
  <si>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</si>
  <si>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</si>
  <si>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</si>
  <si>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</si>
  <si>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</si>
  <si>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</si>
  <si>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</si>
  <si>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</si>
  <si>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</si>
  <si>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</si>
  <si>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</si>
  <si>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</si>
  <si>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</si>
  <si>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</si>
  <si>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</si>
  <si>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</si>
  <si>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</si>
  <si>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</si>
  <si>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</si>
  <si>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</si>
  <si>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</si>
  <si>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</si>
  <si>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</si>
  <si>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</si>
  <si>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</si>
  <si>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</si>
  <si>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</si>
  <si>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</si>
  <si>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</si>
  <si>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</si>
  <si>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</si>
  <si>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</si>
  <si>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</si>
  <si>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</si>
  <si>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</si>
  <si>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</si>
  <si>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</si>
  <si>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</si>
  <si>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</si>
  <si>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</si>
  <si>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</si>
  <si>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</si>
  <si>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</si>
  <si>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</si>
  <si>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</si>
  <si>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</si>
  <si>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</si>
  <si>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</si>
  <si>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</si>
  <si>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</si>
  <si>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</si>
  <si>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</si>
  <si>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</si>
  <si>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</si>
  <si>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</si>
  <si>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</si>
  <si>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</si>
  <si>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</si>
  <si>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</si>
  <si>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</si>
  <si>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</si>
  <si>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</si>
  <si>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</si>
  <si>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</si>
  <si>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</si>
  <si>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</si>
  <si>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</si>
  <si>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</si>
  <si>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</si>
  <si>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</si>
  <si>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</si>
  <si>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</si>
  <si>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</si>
  <si>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</si>
  <si>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</si>
  <si>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</si>
  <si>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</si>
  <si>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</si>
  <si>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</si>
  <si>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</si>
  <si>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</si>
  <si>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</si>
  <si>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</si>
  <si>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</si>
  <si>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</si>
  <si>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</si>
  <si>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</si>
  <si>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</si>
  <si>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</si>
  <si>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</si>
  <si>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</si>
  <si>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</si>
  <si>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</si>
  <si>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</si>
  <si>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</si>
  <si>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</si>
  <si>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</si>
  <si>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</si>
  <si>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</si>
  <si>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</si>
  <si>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</si>
  <si>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</si>
  <si>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</si>
  <si>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</si>
  <si>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</si>
  <si>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</si>
  <si>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</si>
  <si>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</si>
  <si>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</si>
  <si>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</si>
  <si>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</si>
  <si>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</si>
  <si>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</si>
  <si>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</si>
  <si>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</si>
  <si>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</si>
  <si>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</si>
  <si>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</si>
  <si>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</si>
  <si>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</si>
  <si>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</si>
  <si>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</si>
  <si>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</si>
  <si>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</si>
  <si>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</si>
  <si>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</si>
  <si>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</si>
  <si>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</si>
  <si>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</si>
  <si>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</si>
  <si>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</si>
  <si>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</si>
  <si>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</si>
  <si>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</si>
  <si>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</si>
  <si>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</si>
  <si>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</si>
  <si>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</si>
  <si>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</si>
  <si>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</si>
  <si>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</si>
  <si>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</si>
  <si>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</si>
  <si>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</si>
  <si>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</si>
  <si>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</si>
  <si>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</si>
  <si>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</si>
  <si>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</si>
  <si>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</si>
  <si>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</si>
  <si>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</si>
  <si>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</si>
  <si>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</si>
  <si>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</si>
  <si>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</si>
  <si>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</si>
  <si>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</si>
  <si>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</si>
  <si>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</si>
  <si>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</si>
  <si>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</si>
  <si>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</si>
  <si>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</si>
  <si>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</si>
  <si>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</si>
  <si>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</si>
  <si>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</si>
  <si>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</si>
  <si>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</si>
  <si>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</si>
  <si>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</si>
  <si>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</si>
  <si>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</si>
  <si>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</si>
  <si>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</si>
  <si>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</si>
  <si>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</si>
  <si>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</si>
  <si>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</si>
  <si>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</si>
  <si>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</si>
  <si>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</si>
  <si>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</si>
  <si>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</si>
  <si>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</si>
  <si>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</si>
  <si>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</si>
  <si>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</si>
  <si>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</si>
  <si>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</si>
  <si>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</si>
  <si>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</si>
  <si>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</si>
  <si>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</si>
  <si>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</si>
  <si>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</si>
  <si>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</si>
  <si>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</si>
  <si>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</si>
  <si>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</si>
  <si>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</si>
  <si>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</si>
  <si>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</si>
  <si>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</si>
  <si>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</si>
  <si>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</si>
  <si>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</si>
  <si>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</si>
  <si>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</si>
  <si>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</si>
  <si>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</si>
  <si>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</si>
  <si>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</si>
  <si>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</si>
  <si>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</si>
  <si>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</si>
  <si>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</si>
  <si>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</si>
  <si>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</si>
  <si>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</si>
  <si>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</si>
  <si>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</si>
  <si>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</si>
  <si>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</si>
  <si>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</si>
  <si>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</si>
  <si>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</si>
  <si>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</si>
  <si>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</si>
  <si>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</si>
  <si>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</si>
  <si>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</si>
  <si>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</si>
  <si>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</si>
  <si>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</si>
  <si>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</si>
  <si>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</si>
  <si>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</si>
  <si>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</si>
  <si>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</si>
  <si>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</si>
  <si>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</si>
  <si>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</si>
  <si>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</si>
  <si>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</si>
  <si>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</si>
  <si>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</si>
  <si>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</si>
  <si>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</si>
  <si>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</si>
  <si>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</si>
  <si>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</si>
  <si>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</si>
  <si>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</si>
  <si>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</si>
  <si>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</si>
  <si>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</si>
  <si>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</si>
  <si>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</si>
  <si>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</si>
  <si>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</si>
  <si>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</si>
  <si>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</si>
  <si>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</si>
  <si>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</si>
  <si>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</si>
  <si>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</si>
  <si>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</si>
  <si>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</si>
  <si>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</si>
  <si>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</si>
  <si>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</si>
  <si>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</si>
  <si>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</si>
  <si>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</si>
  <si>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</si>
  <si>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</si>
  <si>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</si>
  <si>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</si>
  <si>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</si>
  <si>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</si>
  <si>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</si>
  <si>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</si>
  <si>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</si>
  <si>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</si>
  <si>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</si>
  <si>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</si>
  <si>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</si>
  <si>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</si>
  <si>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</si>
  <si>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</si>
  <si>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</si>
  <si>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</si>
  <si>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</si>
  <si>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</si>
  <si>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</si>
  <si>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</si>
  <si>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</si>
  <si>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</si>
  <si>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</si>
  <si>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</si>
  <si>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</si>
  <si>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</si>
  <si>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</si>
  <si>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</si>
  <si>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</si>
  <si>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</si>
  <si>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</si>
  <si>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</si>
  <si>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</si>
  <si>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</si>
  <si>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</si>
  <si>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</si>
  <si>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</si>
  <si>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</si>
  <si>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</si>
  <si>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</si>
  <si>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</si>
  <si>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</si>
  <si>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</si>
  <si>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</si>
  <si>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</si>
  <si>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</si>
  <si>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</si>
  <si>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</si>
  <si>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</si>
  <si>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</si>
  <si>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</si>
  <si>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</si>
  <si>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</si>
  <si>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</si>
  <si>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</si>
  <si>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</si>
  <si>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</si>
  <si>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</si>
  <si>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</si>
  <si>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</si>
  <si>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</si>
  <si>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</si>
  <si>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</si>
  <si>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</si>
  <si>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</si>
  <si>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</si>
  <si>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</si>
  <si>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</si>
  <si>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</si>
  <si>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</si>
  <si>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</si>
  <si>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</si>
  <si>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</si>
  <si>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</si>
  <si>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</si>
  <si>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</si>
  <si>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</si>
  <si>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</si>
  <si>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</si>
  <si>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</si>
  <si>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</si>
  <si>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</si>
  <si>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</si>
  <si>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</si>
  <si>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</si>
  <si>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</si>
  <si>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</si>
  <si>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</si>
  <si>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</si>
  <si>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</si>
  <si>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</si>
  <si>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</si>
  <si>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</si>
  <si>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</si>
  <si>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</si>
  <si>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</si>
  <si>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</si>
  <si>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</si>
  <si>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</si>
  <si>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</si>
  <si>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</si>
  <si>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</si>
  <si>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</si>
  <si>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</si>
  <si>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</si>
  <si>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</si>
  <si>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</si>
  <si>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</si>
  <si>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</si>
  <si>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</si>
  <si>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</si>
  <si>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</si>
  <si>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</si>
  <si>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</si>
  <si>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</si>
  <si>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</si>
  <si>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</si>
  <si>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</si>
  <si>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</si>
  <si>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</si>
  <si>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</si>
  <si>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</si>
  <si>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</si>
  <si>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</si>
  <si>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</si>
  <si>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</si>
  <si>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</si>
  <si>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</si>
  <si>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</si>
  <si>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</si>
  <si>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</si>
  <si>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</si>
  <si>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</si>
  <si>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</si>
  <si>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</si>
  <si>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</si>
  <si>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</si>
  <si>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</si>
  <si>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</si>
  <si>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</si>
  <si>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</si>
  <si>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</si>
  <si>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</si>
  <si>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</si>
  <si>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</si>
  <si>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</si>
  <si>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</si>
  <si>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</si>
  <si>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</si>
  <si>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</si>
  <si>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</si>
  <si>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</si>
  <si>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</si>
  <si>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</si>
  <si>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</si>
  <si>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</si>
  <si>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</si>
  <si>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</si>
  <si>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</si>
  <si>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</si>
  <si>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</si>
  <si>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</si>
  <si>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</si>
  <si>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</si>
  <si>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</si>
  <si>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</si>
  <si>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</si>
  <si>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</si>
  <si>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</si>
  <si>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</si>
  <si>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</si>
  <si>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</si>
  <si>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</si>
  <si>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</si>
  <si>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</si>
  <si>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</si>
  <si>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</si>
  <si>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</si>
  <si>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</si>
  <si>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</si>
  <si>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</si>
  <si>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</si>
  <si>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</si>
  <si>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</si>
  <si>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</si>
  <si>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</si>
  <si>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</si>
  <si>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</si>
  <si>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</si>
  <si>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</si>
  <si>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</si>
  <si>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</si>
  <si>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</si>
  <si>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</si>
  <si>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</si>
  <si>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</si>
  <si>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</si>
  <si>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</si>
  <si>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</si>
  <si>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</si>
  <si>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</si>
  <si>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</si>
  <si>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</si>
  <si>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</si>
  <si>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</si>
  <si>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</si>
  <si>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</si>
  <si>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</si>
  <si>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</si>
  <si>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</si>
  <si>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</si>
  <si>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</si>
  <si>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</si>
  <si>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</si>
  <si>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</si>
  <si>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</si>
  <si>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</si>
  <si>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</si>
  <si>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</si>
  <si>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</si>
  <si>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</si>
  <si>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</si>
  <si>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</si>
  <si>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</si>
  <si>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</si>
  <si>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</si>
  <si>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</si>
  <si>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</si>
  <si>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</si>
  <si>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</si>
  <si>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</si>
  <si>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</si>
  <si>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</si>
  <si>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</si>
  <si>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</si>
  <si>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</si>
  <si>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</si>
  <si>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</si>
  <si>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</si>
  <si>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</si>
  <si>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</si>
  <si>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</si>
  <si>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</si>
  <si>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</si>
  <si>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</si>
  <si>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</si>
  <si>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</si>
  <si>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</si>
  <si>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</si>
  <si>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</si>
  <si>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</si>
  <si>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</si>
  <si>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</si>
  <si>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</si>
  <si>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</si>
  <si>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</si>
  <si>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</si>
  <si>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</si>
  <si>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</si>
  <si>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</si>
  <si>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</si>
  <si>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</si>
  <si>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</si>
  <si>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</si>
  <si>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</si>
  <si>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</si>
  <si>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</si>
  <si>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</si>
  <si>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</si>
  <si>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</si>
  <si>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</si>
  <si>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</si>
  <si>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</si>
  <si>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</si>
  <si>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</si>
  <si>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</si>
  <si>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</si>
  <si>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</si>
  <si>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</si>
  <si>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</si>
  <si>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</si>
  <si>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</si>
  <si>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</si>
  <si>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</si>
  <si>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</si>
  <si>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</si>
  <si>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</si>
  <si>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</si>
  <si>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</si>
  <si>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</si>
  <si>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</si>
  <si>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</si>
  <si>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</si>
  <si>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</si>
  <si>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</si>
  <si>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</si>
  <si>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</si>
  <si>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</si>
  <si>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</si>
  <si>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</si>
  <si>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</si>
  <si>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</si>
  <si>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</si>
  <si>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</si>
  <si>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</si>
  <si>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</si>
  <si>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</si>
  <si>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</si>
  <si>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</si>
  <si>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</si>
  <si>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</si>
  <si>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</si>
  <si>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</si>
  <si>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</si>
  <si>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</si>
  <si>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</si>
  <si>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</si>
  <si>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</si>
  <si>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</si>
  <si>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</si>
  <si>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</si>
  <si>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</si>
  <si>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</si>
  <si>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</si>
  <si>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</si>
  <si>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</si>
  <si>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</si>
  <si>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</si>
  <si>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</si>
  <si>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</si>
  <si>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</si>
  <si>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</si>
  <si>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</si>
  <si>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</si>
  <si>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</si>
  <si>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</si>
  <si>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</si>
  <si>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</si>
  <si>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</si>
  <si>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</si>
  <si>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</si>
  <si>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</si>
  <si>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</si>
  <si>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</si>
  <si>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</si>
  <si>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</si>
  <si>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</si>
  <si>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</si>
  <si>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</si>
  <si>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</si>
  <si>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</si>
  <si>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</si>
  <si>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</si>
  <si>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</si>
  <si>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</si>
  <si>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</si>
  <si>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</si>
  <si>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</si>
  <si>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</si>
  <si>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</si>
  <si>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</si>
  <si>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</si>
  <si>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</si>
  <si>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</si>
  <si>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</si>
  <si>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</si>
  <si>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</si>
  <si>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</si>
  <si>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</si>
  <si>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</si>
  <si>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</si>
  <si>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</si>
  <si>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</si>
  <si>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</si>
  <si>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</si>
  <si>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</si>
  <si>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</si>
  <si>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</si>
  <si>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</si>
  <si>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</si>
  <si>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</si>
  <si>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</si>
  <si>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</si>
  <si>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</si>
  <si>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</si>
  <si>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</si>
  <si>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</si>
  <si>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</si>
  <si>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</si>
  <si>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</si>
  <si>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</si>
  <si>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</si>
  <si>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</si>
  <si>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</si>
  <si>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</si>
  <si>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</si>
  <si>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</si>
  <si>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</si>
  <si>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</si>
  <si>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</si>
  <si>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</si>
  <si>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</si>
  <si>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</si>
  <si>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</si>
  <si>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</si>
  <si>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</si>
  <si>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</si>
  <si>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</si>
  <si>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</si>
  <si>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</si>
  <si>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</si>
  <si>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</si>
  <si>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</si>
  <si>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</si>
  <si>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</si>
  <si>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</si>
  <si>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</si>
  <si>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</si>
  <si>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</si>
  <si>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</si>
  <si>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</si>
  <si>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</si>
  <si>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</si>
  <si>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</si>
  <si>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</si>
  <si>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</si>
  <si>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</si>
  <si>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</si>
  <si>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</si>
  <si>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</si>
  <si>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</si>
  <si>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</si>
  <si>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</si>
  <si>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</si>
  <si>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</si>
  <si>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</si>
  <si>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</si>
  <si>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</si>
  <si>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</si>
  <si>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</si>
  <si>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</si>
  <si>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</si>
  <si>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</si>
  <si>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</si>
  <si>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</si>
  <si>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</si>
  <si>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</si>
  <si>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</si>
  <si>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</si>
  <si>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</si>
  <si>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</si>
  <si>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</si>
  <si>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</si>
  <si>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</si>
  <si>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</si>
  <si>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</si>
  <si>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</si>
  <si>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</si>
  <si>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</si>
  <si>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</si>
  <si>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</si>
  <si>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</si>
  <si>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</si>
  <si>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</si>
  <si>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</si>
  <si>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</si>
  <si>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</si>
  <si>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</si>
  <si>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</si>
  <si>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</si>
  <si>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</si>
  <si>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</si>
  <si>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</si>
  <si>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</si>
  <si>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</si>
  <si>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</si>
  <si>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</si>
  <si>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</si>
  <si>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</si>
  <si>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</si>
  <si>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</si>
  <si>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</si>
  <si>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</si>
  <si>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</si>
  <si>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</si>
  <si>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</si>
  <si>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</si>
  <si>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</si>
  <si>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</si>
  <si>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</si>
  <si>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</si>
  <si>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</si>
  <si>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</si>
  <si>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</si>
  <si>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</si>
  <si>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</si>
  <si>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</si>
  <si>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</si>
  <si>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</si>
  <si>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</si>
  <si>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</si>
  <si>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</si>
  <si>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</si>
  <si>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</si>
  <si>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</si>
  <si>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</si>
  <si>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</si>
  <si>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</si>
  <si>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</si>
  <si>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</si>
  <si>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</si>
  <si>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</si>
  <si>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</si>
  <si>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</si>
  <si>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</si>
  <si>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</si>
  <si>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</si>
  <si>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</si>
  <si>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</si>
  <si>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</si>
  <si>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</si>
  <si>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</si>
  <si>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</si>
  <si>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</si>
  <si>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</si>
  <si>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</si>
  <si>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</si>
  <si>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</si>
  <si>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</si>
  <si>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</si>
  <si>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</si>
  <si>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</si>
  <si>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</si>
  <si>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</si>
  <si>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</si>
  <si>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</si>
  <si>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</si>
  <si>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</si>
  <si>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</si>
  <si>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</si>
  <si>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</si>
  <si>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</si>
  <si>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</si>
  <si>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</si>
  <si>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</si>
  <si>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</si>
  <si>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</si>
  <si>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</si>
  <si>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</si>
  <si>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</si>
  <si>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</si>
  <si>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</si>
  <si>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</si>
  <si>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</si>
  <si>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</si>
  <si>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</si>
  <si>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</si>
  <si>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</si>
  <si>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</si>
  <si>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</si>
  <si>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</si>
  <si>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</si>
  <si>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</si>
  <si>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</si>
  <si>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</si>
  <si>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</si>
  <si>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</si>
  <si>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</si>
  <si>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</si>
  <si>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</si>
  <si>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</si>
  <si>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</si>
  <si>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</si>
  <si>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</si>
  <si>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</si>
  <si>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</si>
  <si>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</si>
  <si>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</si>
  <si>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</si>
  <si>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</si>
  <si>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</si>
  <si>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</si>
  <si>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</si>
  <si>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</si>
  <si>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</si>
  <si>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</si>
  <si>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</si>
  <si>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</si>
  <si>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</si>
  <si>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</si>
  <si>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</si>
  <si>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</si>
  <si>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</si>
  <si>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</si>
  <si>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</si>
  <si>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</si>
  <si>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</si>
  <si>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</si>
  <si>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</si>
  <si>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</si>
  <si>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</si>
  <si>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</si>
  <si>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</si>
  <si>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</si>
  <si>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</si>
  <si>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</si>
  <si>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</si>
  <si>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</si>
  <si>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</si>
  <si>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</si>
  <si>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</si>
  <si>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</si>
  <si>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</si>
  <si>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</si>
  <si>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</si>
  <si>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</si>
  <si>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</si>
  <si>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</si>
  <si>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</si>
  <si>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</si>
  <si>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</si>
  <si>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</si>
  <si>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</si>
  <si>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</si>
  <si>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</si>
  <si>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</si>
  <si>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</si>
  <si>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</si>
  <si>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</si>
  <si>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</si>
  <si>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</si>
  <si>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</si>
  <si>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</si>
  <si>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</si>
  <si>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</si>
  <si>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</si>
  <si>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</si>
  <si>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</si>
  <si>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</si>
  <si>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</si>
  <si>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</si>
  <si>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</si>
  <si>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</si>
  <si>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</si>
  <si>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</si>
  <si>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</si>
  <si>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</si>
  <si>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</si>
  <si>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</si>
  <si>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</si>
  <si>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</si>
  <si>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</si>
  <si>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</si>
  <si>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</si>
  <si>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</si>
  <si>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</si>
  <si>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</si>
  <si>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</si>
  <si>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</si>
  <si>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</si>
  <si>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</si>
  <si>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</si>
  <si>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</si>
  <si>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</si>
  <si>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</si>
  <si>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</si>
  <si>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</si>
  <si>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</si>
  <si>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</si>
  <si>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</si>
  <si>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</si>
  <si>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</si>
  <si>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</si>
  <si>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</si>
  <si>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</si>
  <si>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</si>
  <si>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</si>
  <si>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</si>
  <si>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</si>
  <si>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</si>
  <si>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</si>
  <si>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</si>
  <si>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</si>
  <si>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</si>
  <si>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</si>
  <si>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</si>
  <si>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</si>
  <si>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</si>
  <si>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</si>
  <si>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</si>
  <si>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</si>
  <si>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</si>
  <si>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</si>
  <si>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</si>
  <si>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</si>
  <si>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</si>
  <si>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</si>
  <si>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</si>
  <si>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</si>
  <si>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</si>
  <si>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</si>
  <si>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</si>
  <si>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</si>
  <si>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</si>
  <si>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</si>
  <si>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</si>
  <si>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</si>
  <si>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</si>
  <si>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</si>
  <si>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</si>
  <si>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</si>
  <si>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</si>
  <si>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</si>
  <si>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</si>
  <si>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</si>
  <si>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</si>
  <si>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</si>
  <si>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</si>
  <si>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</si>
  <si>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</si>
  <si>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</si>
  <si>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</si>
  <si>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</si>
  <si>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</si>
  <si>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</si>
  <si>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</si>
  <si>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</si>
  <si>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</si>
  <si>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</si>
  <si>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</si>
  <si>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</si>
  <si>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</si>
  <si>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</si>
  <si>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</si>
  <si>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</si>
  <si>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</si>
  <si>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</si>
  <si>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</si>
  <si>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</si>
  <si>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</si>
  <si>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</si>
  <si>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</si>
  <si>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</si>
  <si>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</si>
  <si>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</si>
  <si>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</si>
  <si>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</si>
  <si>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</si>
  <si>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</si>
  <si>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</si>
  <si>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</si>
  <si>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</si>
  <si>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</si>
  <si>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</si>
  <si>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</si>
  <si>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</si>
  <si>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</si>
  <si>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</si>
  <si>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</si>
  <si>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</si>
  <si>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</si>
  <si>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</si>
  <si>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</si>
  <si>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</si>
  <si>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</si>
  <si>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</si>
  <si>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</si>
  <si>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</si>
  <si>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</si>
  <si>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</si>
  <si>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</si>
  <si>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</si>
  <si>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</si>
  <si>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</si>
  <si>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</si>
  <si>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</si>
  <si>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</si>
  <si>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</si>
  <si>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</si>
  <si>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</si>
  <si>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</si>
  <si>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</si>
  <si>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</si>
  <si>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</si>
  <si>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</si>
  <si>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</si>
  <si>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</si>
  <si>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</si>
  <si>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</si>
  <si>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</si>
  <si>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</si>
  <si>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</si>
  <si>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</si>
  <si>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</si>
  <si>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</si>
  <si>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</si>
  <si>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</si>
  <si>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</si>
  <si>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</si>
  <si>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</si>
  <si>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</si>
  <si>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</si>
  <si>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</si>
  <si>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</si>
  <si>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</si>
  <si>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</si>
  <si>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</si>
  <si>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</si>
  <si>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</si>
  <si>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</si>
  <si>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</si>
  <si>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</si>
  <si>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</si>
  <si>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</si>
  <si>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</si>
  <si>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</si>
  <si>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</si>
  <si>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</si>
  <si>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</si>
  <si>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</si>
  <si>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</si>
  <si>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</si>
  <si>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</si>
  <si>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</si>
  <si>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</si>
  <si>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</si>
  <si>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</si>
  <si>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</si>
  <si>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</si>
  <si>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</si>
  <si>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</si>
  <si>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</si>
  <si>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</si>
  <si>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</si>
  <si>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</si>
  <si>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</si>
  <si>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</si>
  <si>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</si>
  <si>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</si>
  <si>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</si>
  <si>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</si>
  <si>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</si>
  <si>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</si>
  <si>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</si>
  <si>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</si>
  <si>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</si>
  <si>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</si>
  <si>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</si>
  <si>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</si>
  <si>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</si>
  <si>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</si>
  <si>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</si>
  <si>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</si>
  <si>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</si>
  <si>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</si>
  <si>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</si>
  <si>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</si>
  <si>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</si>
  <si>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</si>
  <si>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</si>
  <si>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</si>
  <si>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</si>
  <si>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</si>
  <si>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</si>
  <si>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</si>
  <si>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</si>
  <si>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</si>
  <si>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</si>
  <si>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</si>
  <si>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</si>
  <si>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</si>
  <si>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</si>
  <si>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</si>
  <si>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</si>
  <si>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</si>
  <si>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</si>
  <si>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</si>
  <si>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</si>
  <si>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</si>
  <si>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</si>
  <si>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</si>
  <si>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</si>
  <si>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</si>
  <si>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</si>
  <si>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</si>
  <si>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</si>
  <si>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</si>
  <si>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</si>
  <si>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</si>
  <si>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</si>
  <si>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</si>
  <si>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</si>
  <si>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</si>
  <si>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</si>
  <si>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</si>
  <si>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</si>
  <si>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</si>
  <si>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</si>
  <si>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</si>
  <si>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</si>
  <si>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</si>
  <si>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</si>
  <si>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</si>
  <si>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</si>
  <si>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</si>
  <si>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</si>
  <si>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</si>
  <si>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</si>
  <si>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</si>
  <si>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</si>
  <si>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</si>
  <si>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</si>
  <si>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</si>
  <si>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</si>
  <si>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</si>
  <si>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</si>
  <si>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</si>
  <si>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</si>
  <si>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</si>
  <si>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</si>
  <si>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</si>
  <si>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</si>
  <si>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</si>
  <si>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</si>
  <si>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</si>
  <si>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</si>
  <si>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</si>
  <si>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</si>
  <si>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</si>
  <si>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</si>
  <si>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</si>
  <si>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</si>
  <si>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</si>
  <si>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</si>
  <si>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</si>
  <si>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</si>
  <si>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</si>
  <si>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</si>
  <si>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</si>
  <si>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</si>
  <si>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</si>
  <si>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</si>
  <si>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</si>
  <si>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</si>
  <si>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</si>
  <si>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</si>
  <si>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</si>
  <si>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</si>
  <si>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</si>
  <si>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</si>
  <si>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</si>
  <si>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</si>
  <si>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</si>
  <si>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</si>
  <si>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</si>
  <si>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</si>
  <si>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</si>
  <si>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</si>
  <si>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</si>
  <si>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</si>
  <si>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</si>
  <si>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</si>
  <si>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</si>
  <si>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</si>
  <si>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</si>
  <si>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</si>
  <si>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</si>
  <si>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</si>
  <si>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</si>
  <si>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</si>
  <si>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</si>
  <si>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</si>
  <si>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</si>
  <si>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</si>
  <si>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</si>
  <si>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</si>
  <si>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</si>
  <si>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</si>
  <si>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</si>
  <si>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</si>
  <si>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</si>
  <si>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</si>
  <si>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</si>
  <si>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</si>
  <si>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</si>
  <si>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</si>
  <si>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</si>
  <si>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</si>
  <si>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</si>
  <si>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</si>
  <si>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</si>
  <si>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</si>
  <si>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</si>
  <si>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</si>
  <si>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</si>
  <si>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</si>
  <si>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</si>
  <si>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</si>
  <si>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</si>
  <si>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</si>
  <si>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</si>
  <si>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</si>
  <si>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</si>
  <si>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</si>
  <si>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</si>
  <si>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</si>
  <si>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</si>
  <si>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</si>
  <si>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</si>
  <si>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</si>
  <si>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</si>
  <si>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</si>
  <si>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</si>
  <si>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</si>
  <si>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</si>
  <si>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</si>
  <si>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</si>
  <si>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</si>
  <si>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</si>
  <si>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</si>
  <si>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</si>
  <si>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</si>
  <si>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</si>
  <si>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</si>
  <si>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</si>
  <si>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</si>
  <si>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</si>
  <si>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</si>
  <si>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</si>
  <si>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</si>
  <si>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</si>
  <si>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</si>
  <si>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</si>
  <si>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</si>
  <si>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</si>
  <si>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</si>
  <si>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</si>
  <si>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</si>
  <si>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</si>
  <si>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</si>
  <si>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</si>
  <si>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</si>
  <si>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</si>
  <si>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</si>
  <si>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</si>
  <si>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</si>
  <si>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</si>
  <si>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</si>
  <si>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</si>
  <si>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</si>
  <si>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</si>
  <si>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</si>
  <si>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</si>
  <si>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</si>
  <si>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</si>
  <si>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</si>
  <si>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</si>
  <si>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</si>
  <si>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</si>
  <si>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</si>
  <si>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</si>
  <si>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</si>
  <si>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</si>
  <si>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</si>
  <si>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</si>
  <si>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</si>
  <si>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</si>
  <si>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</si>
  <si>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</si>
  <si>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</si>
  <si>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</si>
  <si>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</si>
  <si>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</si>
  <si>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</si>
  <si>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</si>
  <si>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</si>
  <si>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</si>
  <si>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</si>
  <si>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</si>
  <si>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</si>
  <si>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</si>
  <si>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</si>
  <si>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</si>
  <si>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</si>
  <si>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</si>
  <si>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</si>
  <si>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</si>
  <si>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</si>
  <si>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</si>
  <si>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</si>
  <si>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</si>
  <si>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</si>
  <si>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</si>
  <si>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</si>
  <si>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</si>
  <si>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</si>
  <si>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</si>
  <si>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</si>
  <si>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</si>
  <si>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</si>
  <si>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</si>
  <si>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</si>
  <si>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</si>
  <si>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</si>
  <si>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</si>
  <si>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</si>
  <si>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</si>
  <si>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</si>
  <si>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</si>
  <si>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</si>
  <si>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</si>
  <si>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</si>
  <si>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</si>
  <si>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</si>
  <si>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</si>
  <si>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</si>
  <si>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</si>
  <si>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</si>
  <si>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</si>
  <si>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</si>
  <si>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</si>
  <si>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</si>
  <si>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</si>
  <si>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</si>
  <si>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</si>
  <si>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</si>
  <si>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</si>
  <si>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</si>
  <si>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</si>
  <si>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</si>
  <si>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</si>
  <si>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</si>
  <si>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</si>
  <si>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</si>
  <si>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</si>
  <si>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</si>
  <si>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</si>
  <si>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</si>
  <si>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</si>
  <si>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</si>
  <si>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</si>
  <si>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</si>
  <si>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</si>
  <si>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</si>
  <si>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</si>
  <si>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</si>
  <si>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</si>
  <si>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</si>
  <si>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</si>
  <si>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</si>
  <si>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</si>
  <si>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</si>
  <si>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</si>
  <si>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</si>
  <si>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</si>
  <si>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</si>
  <si>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</si>
  <si>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</si>
  <si>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</si>
  <si>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</si>
  <si>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</si>
  <si>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</si>
  <si>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</si>
  <si>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</si>
  <si>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</si>
  <si>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</si>
  <si>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</si>
  <si>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</si>
  <si>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</si>
  <si>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</si>
  <si>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</si>
  <si>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</si>
  <si>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</si>
  <si>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</si>
  <si>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</si>
  <si>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</si>
  <si>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</si>
  <si>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</si>
  <si>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</si>
  <si>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</si>
  <si>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</si>
  <si>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</si>
  <si>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</si>
  <si>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</si>
  <si>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</si>
  <si>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</si>
  <si>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</si>
  <si>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</si>
  <si>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</si>
  <si>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</si>
  <si>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</si>
  <si>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</si>
  <si>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</si>
  <si>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</si>
  <si>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</si>
  <si>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</si>
  <si>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</si>
  <si>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</si>
  <si>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</si>
  <si>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</si>
  <si>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</si>
  <si>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</si>
  <si>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</si>
  <si>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</si>
  <si>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</si>
  <si>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</si>
  <si>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</si>
  <si>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</si>
  <si>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</si>
  <si>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</si>
  <si>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</si>
  <si>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</si>
  <si>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</si>
  <si>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</si>
  <si>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</si>
  <si>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</si>
  <si>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</si>
  <si>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</si>
  <si>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</si>
  <si>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</si>
  <si>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</si>
  <si>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</si>
  <si>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</si>
  <si>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</si>
  <si>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</si>
  <si>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</si>
  <si>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</si>
  <si>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</si>
  <si>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</si>
  <si>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</si>
  <si>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</si>
  <si>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</si>
  <si>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</si>
  <si>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</si>
  <si>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</si>
  <si>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</si>
  <si>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</si>
  <si>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</si>
  <si>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</si>
  <si>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</si>
  <si>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</si>
  <si>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</si>
  <si>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</si>
  <si>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</si>
  <si>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</si>
  <si>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</si>
  <si>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</si>
  <si>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</si>
  <si>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</si>
  <si>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</si>
  <si>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</si>
  <si>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</si>
  <si>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</si>
  <si>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</si>
  <si>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</si>
  <si>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</si>
  <si>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</si>
  <si>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</si>
  <si>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</si>
  <si>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</si>
  <si>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</si>
  <si>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</si>
  <si>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</si>
  <si>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</si>
  <si>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</si>
  <si>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</si>
  <si>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</si>
  <si>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</si>
  <si>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</si>
  <si>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</si>
  <si>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</si>
  <si>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</si>
  <si>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</si>
  <si>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</si>
  <si>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</si>
  <si>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</si>
  <si>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</si>
  <si>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</si>
  <si>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</si>
  <si>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</si>
  <si>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</si>
  <si>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</si>
  <si>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</si>
  <si>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</si>
  <si>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</si>
  <si>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</si>
  <si>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</si>
  <si>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</si>
  <si>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</si>
  <si>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</si>
  <si>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</si>
  <si>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</si>
  <si>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</si>
  <si>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</si>
  <si>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</si>
  <si>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</si>
  <si>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</si>
  <si>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</si>
  <si>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</si>
  <si>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</si>
  <si>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</si>
  <si>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</si>
  <si>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</si>
  <si>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</si>
  <si>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</si>
  <si>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</si>
  <si>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</si>
  <si>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</si>
  <si>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</si>
  <si>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</si>
  <si>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</si>
  <si>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</si>
  <si>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</si>
  <si>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</si>
  <si>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</si>
  <si>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</si>
  <si>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</si>
  <si>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</si>
  <si>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</si>
  <si>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</si>
  <si>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</si>
  <si>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</si>
  <si>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</si>
  <si>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</si>
  <si>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</si>
  <si>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</si>
  <si>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</si>
  <si>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</si>
  <si>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</si>
  <si>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</si>
  <si>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</si>
  <si>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</si>
  <si>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</si>
  <si>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</si>
  <si>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</si>
  <si>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</si>
  <si>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</si>
  <si>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</si>
  <si>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</si>
  <si>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</si>
  <si>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</si>
  <si>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</si>
  <si>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</si>
  <si>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</si>
  <si>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</si>
  <si>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</si>
  <si>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</si>
  <si>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</si>
  <si>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</si>
  <si>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</si>
  <si>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</si>
  <si>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</si>
  <si>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</si>
  <si>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</si>
  <si>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</si>
  <si>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</si>
  <si>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</si>
  <si>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</si>
  <si>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</si>
  <si>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</si>
  <si>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</si>
  <si>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</si>
  <si>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</si>
  <si>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</si>
  <si>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</si>
  <si>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</si>
  <si>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</si>
  <si>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</si>
  <si>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</si>
  <si>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</si>
  <si>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</si>
  <si>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</si>
  <si>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</si>
  <si>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</si>
  <si>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</si>
  <si>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</si>
  <si>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</si>
  <si>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</si>
  <si>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</si>
  <si>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</si>
  <si>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</si>
  <si>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</si>
  <si>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</si>
  <si>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</si>
  <si>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</si>
  <si>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</si>
  <si>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</si>
  <si>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</si>
  <si>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</si>
  <si>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</si>
  <si>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</si>
  <si>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</si>
  <si>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</si>
  <si>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</si>
  <si>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</si>
  <si>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</si>
  <si>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</si>
  <si>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</si>
  <si>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</si>
  <si>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</si>
  <si>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</si>
  <si>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</si>
  <si>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</si>
  <si>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</si>
  <si>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</si>
  <si>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</si>
  <si>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</si>
  <si>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</si>
  <si>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</si>
  <si>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</si>
  <si>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</si>
  <si>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</si>
  <si>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</si>
  <si>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</si>
  <si>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</si>
  <si>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</si>
  <si>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</si>
  <si>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</si>
  <si>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</si>
  <si>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</si>
  <si>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</si>
  <si>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</si>
  <si>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</si>
  <si>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</si>
  <si>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</si>
  <si>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</si>
  <si>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</si>
  <si>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</si>
  <si>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</si>
  <si>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</si>
  <si>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</si>
  <si>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</si>
  <si>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</si>
  <si>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</si>
  <si>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</si>
  <si>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</si>
  <si>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</si>
  <si>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</si>
  <si>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</si>
  <si>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</si>
  <si>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</si>
  <si>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</si>
  <si>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</si>
  <si>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</si>
  <si>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</si>
  <si>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</si>
  <si>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</si>
  <si>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</si>
  <si>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</si>
  <si>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</si>
  <si>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</si>
  <si>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</si>
  <si>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</si>
  <si>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</si>
  <si>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</si>
  <si>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</si>
  <si>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</si>
  <si>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</si>
  <si>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</si>
  <si>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</si>
  <si>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</si>
  <si>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</si>
  <si>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</si>
  <si>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</si>
  <si>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</si>
  <si>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</si>
  <si>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</si>
  <si>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</si>
  <si>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</si>
  <si>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</si>
  <si>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</si>
  <si>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</si>
  <si>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</si>
  <si>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</si>
  <si>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</si>
  <si>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</si>
  <si>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</si>
  <si>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</si>
  <si>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</si>
  <si>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</si>
  <si>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</si>
  <si>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</si>
  <si>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</si>
  <si>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</si>
  <si>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</si>
  <si>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</si>
  <si>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</si>
  <si>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</si>
  <si>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</si>
  <si>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</si>
  <si>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</si>
  <si>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</si>
  <si>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</si>
  <si>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</si>
  <si>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</si>
  <si>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</si>
  <si>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</si>
  <si>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</si>
  <si>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</si>
  <si>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</si>
  <si>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</si>
  <si>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</si>
  <si>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</si>
  <si>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</si>
  <si>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</si>
  <si>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</si>
  <si>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</si>
  <si>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</si>
  <si>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</si>
  <si>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</si>
  <si>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</si>
  <si>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</si>
  <si>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</si>
  <si>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</si>
  <si>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</si>
  <si>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</si>
  <si>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</si>
  <si>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</si>
  <si>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</si>
  <si>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</si>
  <si>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</si>
  <si>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</si>
  <si>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</si>
  <si>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</si>
  <si>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</si>
  <si>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</si>
  <si>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</si>
  <si>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</si>
  <si>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</si>
  <si>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</si>
  <si>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</si>
  <si>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</si>
  <si>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</si>
  <si>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</si>
  <si>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</si>
  <si>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</si>
  <si>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</si>
  <si>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</si>
  <si>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</si>
  <si>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</si>
  <si>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</si>
  <si>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</si>
  <si>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</si>
  <si>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</si>
  <si>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</si>
  <si>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</si>
  <si>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</si>
  <si>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</si>
  <si>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</si>
  <si>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</si>
  <si>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</si>
  <si>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</si>
  <si>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</si>
  <si>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</si>
  <si>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</si>
  <si>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</si>
  <si>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</si>
  <si>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</si>
  <si>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</si>
  <si>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</si>
  <si>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</si>
  <si>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</si>
  <si>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</si>
  <si>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</si>
  <si>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</si>
  <si>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</si>
  <si>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</si>
  <si>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</si>
  <si>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</si>
  <si>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</si>
  <si>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</si>
  <si>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</si>
  <si>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</si>
  <si>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</si>
  <si>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</si>
  <si>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</si>
  <si>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</si>
  <si>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</si>
  <si>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</si>
  <si>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</si>
  <si>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</si>
  <si>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</si>
  <si>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</si>
  <si>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</si>
  <si>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</si>
  <si>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</si>
  <si>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</si>
  <si>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</si>
  <si>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</si>
  <si>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</si>
  <si>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</si>
  <si>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</si>
  <si>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</si>
  <si>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</si>
  <si>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</si>
  <si>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</si>
  <si>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</si>
  <si>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</si>
  <si>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</si>
  <si>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</si>
  <si>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</si>
  <si>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</si>
  <si>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</si>
  <si>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</si>
  <si>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</si>
  <si>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</si>
  <si>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</si>
  <si>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</si>
  <si>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</si>
  <si>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</si>
  <si>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</si>
  <si>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</si>
  <si>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</si>
  <si>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</si>
  <si>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</si>
  <si>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</si>
  <si>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</si>
  <si>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</si>
  <si>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</si>
  <si>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</si>
  <si>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</si>
  <si>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</si>
  <si>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</si>
  <si>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</si>
  <si>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</si>
  <si>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</si>
  <si>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</si>
  <si>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</si>
  <si>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</si>
  <si>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</si>
  <si>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</si>
  <si>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</si>
  <si>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</si>
  <si>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</si>
  <si>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</si>
  <si>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</si>
  <si>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</si>
  <si>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</si>
  <si>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</si>
  <si>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</si>
  <si>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</si>
  <si>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</si>
  <si>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</si>
  <si>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</si>
  <si>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</si>
  <si>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</si>
  <si>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</si>
  <si>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</si>
  <si>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</si>
  <si>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</si>
  <si>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</si>
  <si>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</si>
  <si>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</si>
  <si>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</si>
  <si>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</si>
  <si>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</si>
  <si>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</si>
  <si>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</si>
  <si>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</si>
  <si>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</si>
  <si>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</si>
  <si>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</si>
  <si>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</si>
  <si>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</si>
  <si>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</si>
  <si>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</si>
  <si>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</si>
  <si>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</si>
  <si>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</si>
  <si>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</si>
  <si>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</si>
  <si>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</si>
  <si>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</si>
  <si>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</si>
  <si>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</si>
  <si>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</si>
  <si>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</si>
  <si>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</si>
  <si>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</si>
  <si>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</si>
  <si>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</si>
  <si>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</si>
  <si>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</si>
  <si>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</si>
  <si>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</si>
  <si>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</si>
  <si>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</si>
  <si>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</si>
  <si>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</si>
  <si>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</si>
  <si>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</si>
  <si>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</si>
  <si>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</si>
  <si>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</si>
  <si>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</si>
  <si>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</si>
  <si>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</si>
  <si>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</si>
  <si>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</si>
  <si>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</si>
  <si>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</si>
  <si>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</si>
  <si>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</si>
  <si>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</si>
  <si>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</si>
  <si>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</si>
  <si>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</si>
  <si>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</si>
  <si>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</si>
  <si>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</si>
  <si>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</si>
  <si>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</si>
  <si>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</si>
  <si>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</si>
  <si>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</si>
  <si>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</si>
  <si>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</si>
  <si>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</si>
  <si>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</si>
  <si>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</si>
  <si>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</si>
  <si>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</si>
  <si>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</si>
  <si>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</si>
  <si>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</si>
  <si>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</si>
  <si>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</si>
  <si>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</si>
  <si>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</si>
  <si>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</si>
  <si>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</si>
  <si>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</si>
  <si>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</si>
  <si>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</si>
  <si>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</si>
  <si>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</si>
  <si>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</si>
  <si>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</si>
  <si>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</si>
  <si>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</si>
  <si>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</si>
  <si>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</si>
  <si>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</si>
  <si>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</si>
  <si>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</si>
  <si>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</si>
  <si>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</si>
  <si>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</si>
  <si>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</si>
  <si>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</si>
  <si>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</si>
  <si>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</si>
  <si>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</si>
  <si>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</si>
  <si>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</si>
  <si>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</si>
  <si>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</si>
  <si>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</si>
  <si>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</si>
  <si>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</si>
  <si>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</si>
  <si>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</si>
  <si>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</si>
  <si>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</si>
  <si>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</si>
  <si>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</si>
  <si>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</si>
  <si>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</si>
  <si>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</si>
  <si>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</si>
  <si>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</si>
  <si>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</si>
  <si>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</si>
  <si>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</si>
  <si>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</si>
  <si>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</si>
  <si>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</si>
  <si>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</si>
  <si>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</si>
  <si>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</si>
  <si>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</si>
  <si>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</si>
  <si>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</si>
  <si>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</si>
  <si>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</si>
  <si>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</si>
  <si>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</si>
  <si>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</si>
  <si>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</si>
  <si>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</si>
  <si>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</si>
  <si>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</si>
  <si>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</si>
  <si>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</si>
  <si>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</si>
  <si>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</si>
  <si>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</si>
  <si>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</si>
  <si>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</si>
  <si>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</si>
  <si>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</si>
  <si>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</si>
  <si>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</si>
  <si>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</si>
  <si>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</si>
  <si>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</si>
  <si>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</si>
  <si>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</si>
  <si>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</si>
  <si>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</si>
  <si>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</si>
  <si>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</si>
  <si>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</si>
  <si>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</si>
  <si>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</si>
  <si>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</si>
  <si>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</si>
  <si>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</si>
  <si>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</si>
  <si>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</si>
  <si>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</si>
  <si>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</si>
  <si>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</si>
  <si>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</si>
  <si>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</si>
  <si>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</si>
  <si>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</si>
  <si>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</si>
  <si>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</si>
  <si>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</si>
  <si>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</si>
  <si>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</si>
  <si>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</si>
  <si>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</si>
  <si>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</si>
  <si>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</si>
  <si>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</si>
  <si>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</si>
  <si>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</si>
  <si>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</si>
  <si>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</si>
  <si>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</si>
  <si>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</si>
  <si>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</si>
  <si>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</si>
  <si>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</si>
  <si>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</si>
  <si>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</si>
  <si>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</si>
  <si>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</si>
  <si>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</si>
  <si>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</si>
  <si>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</si>
  <si>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</si>
  <si>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</si>
  <si>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</si>
  <si>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</si>
  <si>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</si>
  <si>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</si>
  <si>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</si>
  <si>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</si>
  <si>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</si>
  <si>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</si>
  <si>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</si>
  <si>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</si>
  <si>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</si>
  <si>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</si>
  <si>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</si>
  <si>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</si>
  <si>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</si>
  <si>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</si>
  <si>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</si>
  <si>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</si>
  <si>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</si>
  <si>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</si>
  <si>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</si>
  <si>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</si>
  <si>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</si>
  <si>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</si>
  <si>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</si>
  <si>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</si>
  <si>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</si>
  <si>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</si>
  <si>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</si>
  <si>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</si>
  <si>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</si>
  <si>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</si>
  <si>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</si>
  <si>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</si>
  <si>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</si>
  <si>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</si>
  <si>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</si>
  <si>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</si>
  <si>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</si>
  <si>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</si>
  <si>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</si>
  <si>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</si>
  <si>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</si>
  <si>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</si>
  <si>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</si>
  <si>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</si>
  <si>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</si>
  <si>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</si>
  <si>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</si>
  <si>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</si>
  <si>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</si>
  <si>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</si>
  <si>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</si>
  <si>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</si>
  <si>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</si>
  <si>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</si>
  <si>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</si>
  <si>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</si>
  <si>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</si>
  <si>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</si>
  <si>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</si>
  <si>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</si>
  <si>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</si>
  <si>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</si>
  <si>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</si>
  <si>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</si>
  <si>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</si>
  <si>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</si>
  <si>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</si>
  <si>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</si>
  <si>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</si>
  <si>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</si>
  <si>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</si>
  <si>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</si>
  <si>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</si>
  <si>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</si>
  <si>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</si>
  <si>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</si>
  <si>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</si>
  <si>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</si>
  <si>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</si>
  <si>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</si>
  <si>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</si>
  <si>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</si>
  <si>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</si>
  <si>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</si>
  <si>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</si>
  <si>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</si>
  <si>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</si>
  <si>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</si>
  <si>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</si>
  <si>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</si>
  <si>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</si>
  <si>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</si>
  <si>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</si>
  <si>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</si>
  <si>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</si>
  <si>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</si>
  <si>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</si>
  <si>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</si>
  <si>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</si>
  <si>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</si>
  <si>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</si>
  <si>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</si>
  <si>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</si>
  <si>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</si>
  <si>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</si>
  <si>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</si>
  <si>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</si>
  <si>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</si>
  <si>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</si>
  <si>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</si>
  <si>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</si>
  <si>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</si>
  <si>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</si>
  <si>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</si>
  <si>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</si>
  <si>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</si>
  <si>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</si>
  <si>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</si>
  <si>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</si>
  <si>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</si>
  <si>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</si>
  <si>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</si>
  <si>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</si>
  <si>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</si>
  <si>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</si>
  <si>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</si>
  <si>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</si>
  <si>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</si>
  <si>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</si>
  <si>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</si>
  <si>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</si>
  <si>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</si>
  <si>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</si>
  <si>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</si>
  <si>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</si>
  <si>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</si>
  <si>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</si>
  <si>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</si>
  <si>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</si>
  <si>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</si>
  <si>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</si>
  <si>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</si>
  <si>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</si>
  <si>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</si>
  <si>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</si>
  <si>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</si>
  <si>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</si>
  <si>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</si>
  <si>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</si>
  <si>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</si>
  <si>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</si>
  <si>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</si>
  <si>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</si>
  <si>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</si>
  <si>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</si>
  <si>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</si>
  <si>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</si>
  <si>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</si>
  <si>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</si>
  <si>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</si>
  <si>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</si>
  <si>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</si>
  <si>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</si>
  <si>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</si>
  <si>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</si>
  <si>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</si>
  <si>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</si>
  <si>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</si>
  <si>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</si>
  <si>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</si>
  <si>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</si>
  <si>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</si>
  <si>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</si>
  <si>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</si>
  <si>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</si>
  <si>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</si>
  <si>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</si>
  <si>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</si>
  <si>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</si>
  <si>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</si>
  <si>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</si>
  <si>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</si>
  <si>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</si>
  <si>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</si>
  <si>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</si>
  <si>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</si>
  <si>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</si>
  <si>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</si>
  <si>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</si>
  <si>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</si>
  <si>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</si>
  <si>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</si>
  <si>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</si>
  <si>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</si>
  <si>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</si>
  <si>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</si>
  <si>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</si>
  <si>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</si>
  <si>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</si>
  <si>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</si>
  <si>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</si>
  <si>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</si>
  <si>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</si>
  <si>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</si>
  <si>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</si>
  <si>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</si>
  <si>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</si>
  <si>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</si>
  <si>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</si>
  <si>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</si>
  <si>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</si>
  <si>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</si>
  <si>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</si>
  <si>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</si>
  <si>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</si>
  <si>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</si>
  <si>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</si>
  <si>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</si>
  <si>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</si>
  <si>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</si>
  <si>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</si>
  <si>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</si>
  <si>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</si>
  <si>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</si>
  <si>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</si>
  <si>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</si>
  <si>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</si>
  <si>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</si>
  <si>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</si>
  <si>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</si>
  <si>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</si>
  <si>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</si>
  <si>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</si>
  <si>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</si>
  <si>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</si>
  <si>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</si>
  <si>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</si>
  <si>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</si>
  <si>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</si>
  <si>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</si>
  <si>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</si>
  <si>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</si>
  <si>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</si>
  <si>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</si>
  <si>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</si>
  <si>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</si>
  <si>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</si>
  <si>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</si>
  <si>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</si>
  <si>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</si>
  <si>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</si>
  <si>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</si>
  <si>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</si>
  <si>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</si>
  <si>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</si>
  <si>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</si>
  <si>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</si>
  <si>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</si>
  <si>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</si>
  <si>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</si>
  <si>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</si>
  <si>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</si>
  <si>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</si>
  <si>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</si>
  <si>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</si>
  <si>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</si>
  <si>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</si>
  <si>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</si>
  <si>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</si>
  <si>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</si>
  <si>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</si>
  <si>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</si>
  <si>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</si>
  <si>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</si>
  <si>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</si>
  <si>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</si>
  <si>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</si>
  <si>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</si>
  <si>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</si>
  <si>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</si>
  <si>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</si>
  <si>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</si>
  <si>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</si>
  <si>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</si>
  <si>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</si>
  <si>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</si>
  <si>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</si>
  <si>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</si>
  <si>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</si>
  <si>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</si>
  <si>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</si>
  <si>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</si>
  <si>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</si>
  <si>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</si>
  <si>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</si>
  <si>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</si>
  <si>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</si>
  <si>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</si>
  <si>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</si>
  <si>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</si>
  <si>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</si>
  <si>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</si>
  <si>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</si>
  <si>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</si>
  <si>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</si>
  <si>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</si>
  <si>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</si>
  <si>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</si>
  <si>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</si>
  <si>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</si>
  <si>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</si>
  <si>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</si>
  <si>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</si>
  <si>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</si>
  <si>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</si>
  <si>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</si>
  <si>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</si>
  <si>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</si>
  <si>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</si>
  <si>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</si>
  <si>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</si>
  <si>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</si>
  <si>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</si>
  <si>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</si>
  <si>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</si>
  <si>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</si>
  <si>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</si>
  <si>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</si>
  <si>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</si>
  <si>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</si>
  <si>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</si>
  <si>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</si>
  <si>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</si>
  <si>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</si>
  <si>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</si>
  <si>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</si>
  <si>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</si>
  <si>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</si>
  <si>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</si>
  <si>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</si>
  <si>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</si>
  <si>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</si>
  <si>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</si>
  <si>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</si>
  <si>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</si>
  <si>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</si>
  <si>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</si>
  <si>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</si>
  <si>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</si>
  <si>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</si>
  <si>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</si>
  <si>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</si>
  <si>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</si>
  <si>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</si>
  <si>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</si>
  <si>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</si>
  <si>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</si>
  <si>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</si>
  <si>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</si>
  <si>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</si>
  <si>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</si>
  <si>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</si>
  <si>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</si>
  <si>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</si>
  <si>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</si>
  <si>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</si>
  <si>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</si>
  <si>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</si>
  <si>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</si>
  <si>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</si>
  <si>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</si>
  <si>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</si>
  <si>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</si>
  <si>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</si>
  <si>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</si>
  <si>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</si>
  <si>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</si>
  <si>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</si>
  <si>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</si>
  <si>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</si>
  <si>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</si>
  <si>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</si>
  <si>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</si>
  <si>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</si>
  <si>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</si>
  <si>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</si>
  <si>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</si>
  <si>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</si>
  <si>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</si>
  <si>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</si>
  <si>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</si>
  <si>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</si>
  <si>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</si>
  <si>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</si>
  <si>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</si>
  <si>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</si>
  <si>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</si>
  <si>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</si>
  <si>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</si>
  <si>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</si>
  <si>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</si>
  <si>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</si>
  <si>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</si>
  <si>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</si>
  <si>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</si>
  <si>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</si>
  <si>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</si>
  <si>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</si>
  <si>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</si>
  <si>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</si>
  <si>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</si>
  <si>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</si>
  <si>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</si>
  <si>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</si>
  <si>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</si>
  <si>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</si>
  <si>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</si>
  <si>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</si>
  <si>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</si>
  <si>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</si>
  <si>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</si>
  <si>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</si>
  <si>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</si>
  <si>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</si>
  <si>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</si>
  <si>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</si>
  <si>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</si>
  <si>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</si>
  <si>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</si>
  <si>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</si>
  <si>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</si>
  <si>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</si>
  <si>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</si>
  <si>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</si>
  <si>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</si>
  <si>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</si>
  <si>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</si>
  <si>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</si>
  <si>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</si>
  <si>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</si>
  <si>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</si>
  <si>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</si>
  <si>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</si>
  <si>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</si>
  <si>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</si>
  <si>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</si>
  <si>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</si>
  <si>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</si>
  <si>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</si>
  <si>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</si>
  <si>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</si>
  <si>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</si>
  <si>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</si>
  <si>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</si>
  <si>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</si>
  <si>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</si>
  <si>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</si>
  <si>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</si>
  <si>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</si>
  <si>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</si>
  <si>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</si>
  <si>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</si>
  <si>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</si>
  <si>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</si>
  <si>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</si>
  <si>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</si>
  <si>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</si>
  <si>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</si>
  <si>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</si>
  <si>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</si>
  <si>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</si>
  <si>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</si>
  <si>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</si>
  <si>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</si>
  <si>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</si>
  <si>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</si>
  <si>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</si>
  <si>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</si>
  <si>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</si>
  <si>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</si>
  <si>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</si>
  <si>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</si>
  <si>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</si>
  <si>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</si>
  <si>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</si>
  <si>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</si>
  <si>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</si>
  <si>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</si>
  <si>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</si>
  <si>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</si>
  <si>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</si>
  <si>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</si>
  <si>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</si>
  <si>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</si>
  <si>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</si>
  <si>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</si>
  <si>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</si>
  <si>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</si>
  <si>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</si>
  <si>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</si>
  <si>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</si>
  <si>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</si>
  <si>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</si>
  <si>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</si>
  <si>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</si>
  <si>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</si>
  <si>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</si>
  <si>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</si>
  <si>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</si>
  <si>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</si>
  <si>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</si>
  <si>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</si>
  <si>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</si>
  <si>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</si>
  <si>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</si>
  <si>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</si>
  <si>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</si>
  <si>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</si>
  <si>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</si>
  <si>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</si>
  <si>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</si>
  <si>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</si>
  <si>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</si>
  <si>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</si>
  <si>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</si>
  <si>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</si>
  <si>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</si>
  <si>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</si>
  <si>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</si>
  <si>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</si>
  <si>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</si>
  <si>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</si>
  <si>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</si>
  <si>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</si>
  <si>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</si>
  <si>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</si>
  <si>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</si>
  <si>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</si>
  <si>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</si>
  <si>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</si>
  <si>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</si>
  <si>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</si>
  <si>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</si>
  <si>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</si>
  <si>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</si>
  <si>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</si>
  <si>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</si>
  <si>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</si>
  <si>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</si>
  <si>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</si>
  <si>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</si>
  <si>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</si>
  <si>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</si>
  <si>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</si>
  <si>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</si>
  <si>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</si>
  <si>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</si>
  <si>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</si>
  <si>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</si>
  <si>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</si>
  <si>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</si>
  <si>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</si>
  <si>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</si>
  <si>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</si>
  <si>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</si>
  <si>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</si>
  <si>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</si>
  <si>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</si>
  <si>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</si>
  <si>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</si>
  <si>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</si>
  <si>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</si>
  <si>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</si>
  <si>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</si>
  <si>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</si>
  <si>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</si>
  <si>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</si>
  <si>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</si>
  <si>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</si>
  <si>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</si>
  <si>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</si>
  <si>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</si>
  <si>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</si>
  <si>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</si>
  <si>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</si>
  <si>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</si>
  <si>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</si>
  <si>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</si>
  <si>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</si>
  <si>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</si>
  <si>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</si>
  <si>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</si>
  <si>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</si>
  <si>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</si>
  <si>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</si>
  <si>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</si>
  <si>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</si>
  <si>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</si>
  <si>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</si>
  <si>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</si>
  <si>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</si>
  <si>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</si>
  <si>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</si>
  <si>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</si>
  <si>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</si>
  <si>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</si>
  <si>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</si>
  <si>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</si>
  <si>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</si>
  <si>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</si>
  <si>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</si>
  <si>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</si>
  <si>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</si>
  <si>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</si>
  <si>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</si>
  <si>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</si>
  <si>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</si>
  <si>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</si>
  <si>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</si>
  <si>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</si>
  <si>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</si>
  <si>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</si>
  <si>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</si>
  <si>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</si>
  <si>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</si>
  <si>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</si>
  <si>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</si>
  <si>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</si>
  <si>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</si>
  <si>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</si>
  <si>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</si>
  <si>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</si>
  <si>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</si>
  <si>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</si>
  <si>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</si>
  <si>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</si>
  <si>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</si>
  <si>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</si>
  <si>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</si>
  <si>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</si>
  <si>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</si>
  <si>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</si>
  <si>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</si>
  <si>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</si>
  <si>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</si>
  <si>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</si>
  <si>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</si>
  <si>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</si>
  <si>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</si>
  <si>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</si>
  <si>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</si>
  <si>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</si>
  <si>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</si>
  <si>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</si>
  <si>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</si>
  <si>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</si>
  <si>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</si>
  <si>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</si>
  <si>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</si>
  <si>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</si>
  <si>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</si>
  <si>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</si>
  <si>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</si>
  <si>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</si>
  <si>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</si>
  <si>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</si>
  <si>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</si>
  <si>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</si>
  <si>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</si>
  <si>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</si>
  <si>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</si>
  <si>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</si>
  <si>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</si>
  <si>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</si>
  <si>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</si>
  <si>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</si>
  <si>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</si>
  <si>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</si>
  <si>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</si>
  <si>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</si>
  <si>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</si>
  <si>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</si>
  <si>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</si>
  <si>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</si>
  <si>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</si>
  <si>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</si>
  <si>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</si>
  <si>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</si>
  <si>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</si>
  <si>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</si>
  <si>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</si>
  <si>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</si>
  <si>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</si>
  <si>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</si>
  <si>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</si>
  <si>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</si>
  <si>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</si>
  <si>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</si>
  <si>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</si>
  <si>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</si>
  <si>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</si>
  <si>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</si>
  <si>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</si>
  <si>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</si>
  <si>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</si>
  <si>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</si>
  <si>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</si>
  <si>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</si>
  <si>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</si>
  <si>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</si>
  <si>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</si>
  <si>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</si>
  <si>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</si>
  <si>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</si>
  <si>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</si>
  <si>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</si>
  <si>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</si>
  <si>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</si>
  <si>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</si>
  <si>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</si>
  <si>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</si>
  <si>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</si>
  <si>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</si>
  <si>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</si>
  <si>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</si>
  <si>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</si>
  <si>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</si>
  <si>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</si>
  <si>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</si>
  <si>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</si>
  <si>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</si>
  <si>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</si>
  <si>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</si>
  <si>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</si>
  <si>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</si>
  <si>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</si>
  <si>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</si>
  <si>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</si>
  <si>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</si>
  <si>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</si>
  <si>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</si>
  <si>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</si>
  <si>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</si>
  <si>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</si>
  <si>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</si>
  <si>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</si>
  <si>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</si>
  <si>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</si>
  <si>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</si>
  <si>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</si>
  <si>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</si>
  <si>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</si>
  <si>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</si>
  <si>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</si>
  <si>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</si>
  <si>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</si>
  <si>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</si>
  <si>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</si>
  <si>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</si>
  <si>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</si>
  <si>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</si>
  <si>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</si>
  <si>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</si>
  <si>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</si>
  <si>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</si>
  <si>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</si>
  <si>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</si>
  <si>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</si>
  <si>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</si>
  <si>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</si>
  <si>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</si>
  <si>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</si>
  <si>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</si>
  <si>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</si>
  <si>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</si>
  <si>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</si>
  <si>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</si>
  <si>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</si>
  <si>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</si>
  <si>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</si>
  <si>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</si>
  <si>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</si>
  <si>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</si>
  <si>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</si>
  <si>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</si>
  <si>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</si>
  <si>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</si>
  <si>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</si>
  <si>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</si>
  <si>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</si>
  <si>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</si>
  <si>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</si>
  <si>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</si>
  <si>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</si>
  <si>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</si>
  <si>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</si>
  <si>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</si>
  <si>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</si>
  <si>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</si>
  <si>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</si>
  <si>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</si>
  <si>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</si>
  <si>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</si>
  <si>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</si>
  <si>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</si>
  <si>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</si>
  <si>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</si>
  <si>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</si>
  <si>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</si>
  <si>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</si>
  <si>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</si>
  <si>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</si>
  <si>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</si>
  <si>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</si>
  <si>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</si>
  <si>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</si>
  <si>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</si>
  <si>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</si>
  <si>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</si>
  <si>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</si>
  <si>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</si>
  <si>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</si>
  <si>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</si>
  <si>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</si>
  <si>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</si>
  <si>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</si>
  <si>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</si>
  <si>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</si>
  <si>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</si>
  <si>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</si>
  <si>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</si>
  <si>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</si>
  <si>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</si>
  <si>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</si>
  <si>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</si>
  <si>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</si>
  <si>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</si>
  <si>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</si>
  <si>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</si>
  <si>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</si>
  <si>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</si>
  <si>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</si>
  <si>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</si>
  <si>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</si>
  <si>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</si>
  <si>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</si>
  <si>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</si>
  <si>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</si>
  <si>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</si>
  <si>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</si>
  <si>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</si>
  <si>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</si>
  <si>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</si>
  <si>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</si>
  <si>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</si>
  <si>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</si>
  <si>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</si>
  <si>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</si>
  <si>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</si>
  <si>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</si>
  <si>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</si>
  <si>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</si>
  <si>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</si>
  <si>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</si>
  <si>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</si>
  <si>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</si>
  <si>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</si>
  <si>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</si>
  <si>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</si>
  <si>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</si>
  <si>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</si>
  <si>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</si>
  <si>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</si>
  <si>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</si>
  <si>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</si>
  <si>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</si>
  <si>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</si>
  <si>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</si>
  <si>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</si>
  <si>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</si>
  <si>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</si>
  <si>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</si>
  <si>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</si>
  <si>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</si>
  <si>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</si>
  <si>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</si>
  <si>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</si>
  <si>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</si>
  <si>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</si>
  <si>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</si>
  <si>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</si>
  <si>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</si>
  <si>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</si>
  <si>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</si>
  <si>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</si>
  <si>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</si>
  <si>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</si>
  <si>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</si>
  <si>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</si>
  <si>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</si>
  <si>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</si>
  <si>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</si>
  <si>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</si>
  <si>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</si>
  <si>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</si>
  <si>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</si>
  <si>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</si>
  <si>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</si>
  <si>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</si>
  <si>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</si>
  <si>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</si>
  <si>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</si>
  <si>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</si>
  <si>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</si>
  <si>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</si>
  <si>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</si>
  <si>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</si>
  <si>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</si>
  <si>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</si>
  <si>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</si>
  <si>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</si>
  <si>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</si>
  <si>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</si>
  <si>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</si>
  <si>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</si>
  <si>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</si>
  <si>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</si>
  <si>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</si>
  <si>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</si>
  <si>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</si>
  <si>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</si>
  <si>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</si>
  <si>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</si>
  <si>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</si>
  <si>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</si>
  <si>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</si>
  <si>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</si>
  <si>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</si>
  <si>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</si>
  <si>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</si>
  <si>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</si>
  <si>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</si>
  <si>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</si>
  <si>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</si>
  <si>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</si>
  <si>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</si>
  <si>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</si>
  <si>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</si>
  <si>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</si>
  <si>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</si>
  <si>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</si>
  <si>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</si>
  <si>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</si>
  <si>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</si>
  <si>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</si>
  <si>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</si>
  <si>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</si>
  <si>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</si>
  <si>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</si>
  <si>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</si>
  <si>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</si>
  <si>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</si>
  <si>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</si>
  <si>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</si>
  <si>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</si>
  <si>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</si>
  <si>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</si>
  <si>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</si>
  <si>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</si>
  <si>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</si>
  <si>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</si>
  <si>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</si>
  <si>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</si>
  <si>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</si>
  <si>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</si>
  <si>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</si>
  <si>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</si>
  <si>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</si>
  <si>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</si>
  <si>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</si>
  <si>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</si>
  <si>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</si>
  <si>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</si>
  <si>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</si>
  <si>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</si>
  <si>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</si>
  <si>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</si>
  <si>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</si>
  <si>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</si>
  <si>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</si>
  <si>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</si>
  <si>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</si>
  <si>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</si>
  <si>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</si>
  <si>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</si>
  <si>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</si>
  <si>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</si>
  <si>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</si>
  <si>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</si>
  <si>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</si>
  <si>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</si>
  <si>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</si>
  <si>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</si>
  <si>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</si>
  <si>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</si>
  <si>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</si>
  <si>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</si>
  <si>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</si>
  <si>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</si>
  <si>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</si>
  <si>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</si>
  <si>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</si>
  <si>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</si>
  <si>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</si>
  <si>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</si>
  <si>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</si>
  <si>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</si>
  <si>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</si>
  <si>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</si>
  <si>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</si>
  <si>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</si>
  <si>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</si>
  <si>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</si>
  <si>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</si>
  <si>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</si>
  <si>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</si>
  <si>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</si>
  <si>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</si>
  <si>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</si>
  <si>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</si>
  <si>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</si>
  <si>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</si>
  <si>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</si>
  <si>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</si>
  <si>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</si>
  <si>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</si>
  <si>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</si>
  <si>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</si>
  <si>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</si>
  <si>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</si>
  <si>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</si>
  <si>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</si>
  <si>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</si>
  <si>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</si>
  <si>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</si>
  <si>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</si>
  <si>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</si>
  <si>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</si>
  <si>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</si>
  <si>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</si>
  <si>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</si>
  <si>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</si>
  <si>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</si>
  <si>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</si>
  <si>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</si>
  <si>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</si>
  <si>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</si>
  <si>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</si>
  <si>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</si>
  <si>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</si>
  <si>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</si>
  <si>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</si>
  <si>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</si>
  <si>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</si>
  <si>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</si>
  <si>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</si>
  <si>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</si>
  <si>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</si>
  <si>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</si>
  <si>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</si>
  <si>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</si>
  <si>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</si>
  <si>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</si>
  <si>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</si>
  <si>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</si>
  <si>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</si>
  <si>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</si>
  <si>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</si>
  <si>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</si>
  <si>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</si>
  <si>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</si>
  <si>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</si>
  <si>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</si>
  <si>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</si>
  <si>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</si>
  <si>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</si>
  <si>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</si>
  <si>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</si>
  <si>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</si>
  <si>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</si>
  <si>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</si>
  <si>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</si>
  <si>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</si>
  <si>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</si>
  <si>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</si>
  <si>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</si>
  <si>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</si>
  <si>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</si>
  <si>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</si>
  <si>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</si>
  <si>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</si>
  <si>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</si>
  <si>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</si>
  <si>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</si>
  <si>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</si>
  <si>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</si>
  <si>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</si>
  <si>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</si>
  <si>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</si>
  <si>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</si>
  <si>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</si>
  <si>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</si>
  <si>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</si>
  <si>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</si>
  <si>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</si>
  <si>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</si>
  <si>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</si>
  <si>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</si>
  <si>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</si>
  <si>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</si>
  <si>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</si>
  <si>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</si>
  <si>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</si>
  <si>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</si>
  <si>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</si>
  <si>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</si>
  <si>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</si>
  <si>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</si>
  <si>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</si>
  <si>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</si>
  <si>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</si>
  <si>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</si>
  <si>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</si>
  <si>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</si>
  <si>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</si>
  <si>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</si>
  <si>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</si>
  <si>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</si>
  <si>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</si>
  <si>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</si>
  <si>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</si>
  <si>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</si>
  <si>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</si>
  <si>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</si>
  <si>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</si>
  <si>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</si>
  <si>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</si>
  <si>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</si>
  <si>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</si>
  <si>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</si>
  <si>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</si>
  <si>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</si>
  <si>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</si>
  <si>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</si>
  <si>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</si>
  <si>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</si>
  <si>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</si>
  <si>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</si>
  <si>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</si>
  <si>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</si>
  <si>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</si>
  <si>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</si>
  <si>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</si>
  <si>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</si>
  <si>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</si>
  <si>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</si>
  <si>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</si>
  <si>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</si>
  <si>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</si>
  <si>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</si>
  <si>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</si>
  <si>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</si>
  <si>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</si>
  <si>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</si>
  <si>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</si>
  <si>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</si>
  <si>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</si>
  <si>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</si>
  <si>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</si>
  <si>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</si>
  <si>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</si>
  <si>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</si>
  <si>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</si>
  <si>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</si>
  <si>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</si>
  <si>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</si>
  <si>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</si>
  <si>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</si>
  <si>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</si>
  <si>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</si>
  <si>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</si>
  <si>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</si>
  <si>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</si>
  <si>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</si>
  <si>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</si>
  <si>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</si>
  <si>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</si>
  <si>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</si>
  <si>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</si>
  <si>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</si>
  <si>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</si>
  <si>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</si>
  <si>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</si>
  <si>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</si>
  <si>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</si>
  <si>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</si>
  <si>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</si>
  <si>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</si>
  <si>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</si>
  <si>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</si>
  <si>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</si>
  <si>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</si>
  <si>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</si>
  <si>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</si>
  <si>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</si>
  <si>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</si>
  <si>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</si>
  <si>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</si>
  <si>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</si>
  <si>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</si>
  <si>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</si>
  <si>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</si>
  <si>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</si>
  <si>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</si>
  <si>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</si>
  <si>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</si>
  <si>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</si>
  <si>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</si>
  <si>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</si>
  <si>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</si>
  <si>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</si>
  <si>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</si>
  <si>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</si>
  <si>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</si>
  <si>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</si>
  <si>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</si>
  <si>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</si>
  <si>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</si>
  <si>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</si>
  <si>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</si>
  <si>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</si>
  <si>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</si>
  <si>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</si>
  <si>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</si>
  <si>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</si>
  <si>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</si>
  <si>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</si>
  <si>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</si>
  <si>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</si>
  <si>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</si>
  <si>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</si>
  <si>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</si>
  <si>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</si>
  <si>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</si>
  <si>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</si>
  <si>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</si>
  <si>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</si>
  <si>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</si>
  <si>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</si>
  <si>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</si>
  <si>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</si>
  <si>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</si>
  <si>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</si>
  <si>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</si>
  <si>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</si>
  <si>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</si>
  <si>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</si>
  <si>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</si>
  <si>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</si>
  <si>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</si>
  <si>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</si>
  <si>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</si>
  <si>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</si>
  <si>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</si>
  <si>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</si>
  <si>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</si>
  <si>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</si>
  <si>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</si>
  <si>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</si>
  <si>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</si>
  <si>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</si>
  <si>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</si>
  <si>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</si>
  <si>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</si>
  <si>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</si>
  <si>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</si>
  <si>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</si>
  <si>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</si>
  <si>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</si>
  <si>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</si>
  <si>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</si>
  <si>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</si>
  <si>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</si>
  <si>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</si>
  <si>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</si>
  <si>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</si>
  <si>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</si>
  <si>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</si>
  <si>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</si>
  <si>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</si>
  <si>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</si>
  <si>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</si>
  <si>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</si>
  <si>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</si>
  <si>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</si>
  <si>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</si>
  <si>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</si>
  <si>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</si>
  <si>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</si>
  <si>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</si>
  <si>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</si>
  <si>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</si>
  <si>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</si>
  <si>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</si>
  <si>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</si>
  <si>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</si>
  <si>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</si>
  <si>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</si>
  <si>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</si>
  <si>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</si>
  <si>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</si>
  <si>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</si>
  <si>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</si>
  <si>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</si>
  <si>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</si>
  <si>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</si>
  <si>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</si>
  <si>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</si>
  <si>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</si>
  <si>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</si>
  <si>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</si>
  <si>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</si>
  <si>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</si>
  <si>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</si>
  <si>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</si>
  <si>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</si>
  <si>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</si>
  <si>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</si>
  <si>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</si>
  <si>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</si>
  <si>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</si>
  <si>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</si>
  <si>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</si>
  <si>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</si>
  <si>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</si>
  <si>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</si>
  <si>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</si>
  <si>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</si>
  <si>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</si>
  <si>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</si>
  <si>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</si>
  <si>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</si>
  <si>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</si>
  <si>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</si>
  <si>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</si>
  <si>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</si>
  <si>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</si>
  <si>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</si>
  <si>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</si>
  <si>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</si>
  <si>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</si>
  <si>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</si>
  <si>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</si>
  <si>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</si>
  <si>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</si>
  <si>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</si>
  <si>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</si>
  <si>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</si>
  <si>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</si>
  <si>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</si>
  <si>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</si>
  <si>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</si>
  <si>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</si>
  <si>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</si>
  <si>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</si>
  <si>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</si>
  <si>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</si>
  <si>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</si>
  <si>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</si>
  <si>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</si>
  <si>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</si>
  <si>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</si>
  <si>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</si>
  <si>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</si>
  <si>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</si>
  <si>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</si>
  <si>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</si>
  <si>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</si>
  <si>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</si>
  <si>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</si>
  <si>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</si>
  <si>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</si>
  <si>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</si>
  <si>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</si>
  <si>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</si>
  <si>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</si>
  <si>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</si>
  <si>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</si>
  <si>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</si>
  <si>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</si>
  <si>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</si>
  <si>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</si>
  <si>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</si>
  <si>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</si>
  <si>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</si>
  <si>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</si>
  <si>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</si>
  <si>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</si>
  <si>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</si>
  <si>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</si>
  <si>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</si>
  <si>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</si>
  <si>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</si>
  <si>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</si>
  <si>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</si>
  <si>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</si>
  <si>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</si>
  <si>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</si>
  <si>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</si>
  <si>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</si>
  <si>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</si>
  <si>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</si>
  <si>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</si>
  <si>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</si>
  <si>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</si>
  <si>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</si>
  <si>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</si>
  <si>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</si>
  <si>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</si>
  <si>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</si>
  <si>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</si>
  <si>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</si>
  <si>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</si>
  <si>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</si>
  <si>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</si>
  <si>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</si>
  <si>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</si>
  <si>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</si>
  <si>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</si>
  <si>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</si>
  <si>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</si>
  <si>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</si>
  <si>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</si>
  <si>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</si>
  <si>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</si>
  <si>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</si>
  <si>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</si>
  <si>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</si>
  <si>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</si>
  <si>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</si>
  <si>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</si>
  <si>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</si>
  <si>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</si>
  <si>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</si>
  <si>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</si>
  <si>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</si>
  <si>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</si>
  <si>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</si>
  <si>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</si>
  <si>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</si>
  <si>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</si>
  <si>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</si>
  <si>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</si>
  <si>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</si>
  <si>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</si>
  <si>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</si>
  <si>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</si>
  <si>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</si>
  <si>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</si>
  <si>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</si>
  <si>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</si>
  <si>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</si>
  <si>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</si>
  <si>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</si>
  <si>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</si>
  <si>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</si>
  <si>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</si>
  <si>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</si>
  <si>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</si>
  <si>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</si>
  <si>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</si>
  <si>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</si>
  <si>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</si>
  <si>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</si>
  <si>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</si>
  <si>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</si>
  <si>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</si>
  <si>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</si>
  <si>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</si>
  <si>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</si>
  <si>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</si>
  <si>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</si>
  <si>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</si>
  <si>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</si>
  <si>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</si>
  <si>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</si>
  <si>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</si>
  <si>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</si>
  <si>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</si>
  <si>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</si>
  <si>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</si>
  <si>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</si>
  <si>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</si>
  <si>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</si>
  <si>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</si>
  <si>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</si>
  <si>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</si>
  <si>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</si>
  <si>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</si>
  <si>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</si>
  <si>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</si>
  <si>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</si>
  <si>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</si>
  <si>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</si>
  <si>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</si>
  <si>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</si>
  <si>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</si>
  <si>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</si>
  <si>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</si>
  <si>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</si>
  <si>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</si>
  <si>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</si>
  <si>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</si>
  <si>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</si>
  <si>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</si>
  <si>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</si>
  <si>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</si>
  <si>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</si>
  <si>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</si>
  <si>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</si>
  <si>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</si>
  <si>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</si>
  <si>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</si>
  <si>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</si>
  <si>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</si>
  <si>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</si>
  <si>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</si>
  <si>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</si>
  <si>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</si>
  <si>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</si>
  <si>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</si>
  <si>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</si>
  <si>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</si>
  <si>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</si>
  <si>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</si>
  <si>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</si>
  <si>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</si>
  <si>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</si>
  <si>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</si>
  <si>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</si>
  <si>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</si>
  <si>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</si>
  <si>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</si>
  <si>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</si>
  <si>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</si>
  <si>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</si>
  <si>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</si>
  <si>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</si>
  <si>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</si>
  <si>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</si>
  <si>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</si>
  <si>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</si>
  <si>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</si>
  <si>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</si>
  <si>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</si>
  <si>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</si>
  <si>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</si>
  <si>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</si>
  <si>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</si>
  <si>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</si>
  <si>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</si>
  <si>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</si>
  <si>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</si>
  <si>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</si>
  <si>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</si>
  <si>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</si>
  <si>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</si>
  <si>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</si>
  <si>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</si>
  <si>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</si>
  <si>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</si>
  <si>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</si>
  <si>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</si>
  <si>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</si>
  <si>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</si>
  <si>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</si>
  <si>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</si>
  <si>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</si>
  <si>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</si>
  <si>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</si>
  <si>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</si>
  <si>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</si>
  <si>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</si>
  <si>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</si>
  <si>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</si>
  <si>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</si>
  <si>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</si>
  <si>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</si>
  <si>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</si>
  <si>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</si>
  <si>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</si>
  <si>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</si>
  <si>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</si>
  <si>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</si>
  <si>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</si>
  <si>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</si>
  <si>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</si>
  <si>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</si>
  <si>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</si>
  <si>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</si>
  <si>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</si>
  <si>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</si>
  <si>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</si>
  <si>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</si>
  <si>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</si>
  <si>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</si>
  <si>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</si>
  <si>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</si>
  <si>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</si>
  <si>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</si>
  <si>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</si>
  <si>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</si>
  <si>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</si>
  <si>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</si>
  <si>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</si>
  <si>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</si>
  <si>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</si>
  <si>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</si>
  <si>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</si>
  <si>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</si>
  <si>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</si>
  <si>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</si>
  <si>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</si>
  <si>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</si>
  <si>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</si>
  <si>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</si>
  <si>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</si>
  <si>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</si>
  <si>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</si>
  <si>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</si>
  <si>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</si>
  <si>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</si>
  <si>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</si>
  <si>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</si>
  <si>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</si>
  <si>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</si>
  <si>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</si>
  <si>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</si>
  <si>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</si>
  <si>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</si>
  <si>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</si>
  <si>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</si>
  <si>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</si>
  <si>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</si>
  <si>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</si>
  <si>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</si>
  <si>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</si>
  <si>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</si>
  <si>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</si>
  <si>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</si>
  <si>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</si>
  <si>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</si>
  <si>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</si>
  <si>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</si>
  <si>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</si>
  <si>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</si>
  <si>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</si>
  <si>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</si>
  <si>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</si>
  <si>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</si>
  <si>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</si>
  <si>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</si>
  <si>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</si>
  <si>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</si>
  <si>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</si>
  <si>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</si>
  <si>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</si>
  <si>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</si>
  <si>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</si>
  <si>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</si>
  <si>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</si>
  <si>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</si>
  <si>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</si>
  <si>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</si>
  <si>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</si>
  <si>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</si>
  <si>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</si>
  <si>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</si>
  <si>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</si>
  <si>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</si>
  <si>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</si>
  <si>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</si>
  <si>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</si>
  <si>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</si>
  <si>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</si>
  <si>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</si>
  <si>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</si>
  <si>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</si>
  <si>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</si>
  <si>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</si>
  <si>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</si>
  <si>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</si>
  <si>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</si>
  <si>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</si>
  <si>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</si>
  <si>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</si>
  <si>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</si>
  <si>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</si>
  <si>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</si>
  <si>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</si>
  <si>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</si>
  <si>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</si>
  <si>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</si>
  <si>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</si>
  <si>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</si>
  <si>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</si>
  <si>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</si>
  <si>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</si>
  <si>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</si>
  <si>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</si>
  <si>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</si>
  <si>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</si>
  <si>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</si>
  <si>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</si>
  <si>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</si>
  <si>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</si>
  <si>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</si>
  <si>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</si>
  <si>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</si>
  <si>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</si>
  <si>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</si>
  <si>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</si>
  <si>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</si>
  <si>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</si>
  <si>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</si>
  <si>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</si>
  <si>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</si>
  <si>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</si>
  <si>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</si>
  <si>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</si>
  <si>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</si>
  <si>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</si>
  <si>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</si>
  <si>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</si>
  <si>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</si>
  <si>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</si>
  <si>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</si>
  <si>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</si>
  <si>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</si>
  <si>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</si>
  <si>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</si>
  <si>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</si>
  <si>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</si>
  <si>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</si>
  <si>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</si>
  <si>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</si>
  <si>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</si>
  <si>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</si>
  <si>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</si>
  <si>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</si>
  <si>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</si>
  <si>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</si>
  <si>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</si>
  <si>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</si>
  <si>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</si>
  <si>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</si>
  <si>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</si>
  <si>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</si>
  <si>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</si>
  <si>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</si>
  <si>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</si>
  <si>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</si>
  <si>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</si>
  <si>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</si>
  <si>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</si>
  <si>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</si>
  <si>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</si>
  <si>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</si>
  <si>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</si>
  <si>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</si>
  <si>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</si>
  <si>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</si>
  <si>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</si>
  <si>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</si>
  <si>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</si>
  <si>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</si>
  <si>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</si>
  <si>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</si>
  <si>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</si>
  <si>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</si>
  <si>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</si>
  <si>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</si>
  <si>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</si>
  <si>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</si>
  <si>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</si>
  <si>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</si>
  <si>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</si>
  <si>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</si>
  <si>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</si>
  <si>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</si>
  <si>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</si>
  <si>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</si>
  <si>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</si>
  <si>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</si>
  <si>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</si>
  <si>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</si>
  <si>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</si>
  <si>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</si>
  <si>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</si>
  <si>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</si>
  <si>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</si>
  <si>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</si>
  <si>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</si>
  <si>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</si>
  <si>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</si>
  <si>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</si>
  <si>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</si>
  <si>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</si>
  <si>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</si>
  <si>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</si>
  <si>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</si>
  <si>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</si>
  <si>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</si>
  <si>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</si>
  <si>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</si>
  <si>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</si>
  <si>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</si>
  <si>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</si>
  <si>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</si>
  <si>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</si>
  <si>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</si>
  <si>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</si>
  <si>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</si>
  <si>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</si>
  <si>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</si>
  <si>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</si>
  <si>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</si>
  <si>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</si>
  <si>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</si>
  <si>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</si>
  <si>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</si>
  <si>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</si>
  <si>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</si>
  <si>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</si>
  <si>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</si>
  <si>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</si>
  <si>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</si>
  <si>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</si>
  <si>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</si>
  <si>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</si>
  <si>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</si>
  <si>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</si>
  <si>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</si>
  <si>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</si>
  <si>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</si>
  <si>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</si>
  <si>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</si>
  <si>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</si>
  <si>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</si>
  <si>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</si>
  <si>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</si>
  <si>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</si>
  <si>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</si>
  <si>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</si>
  <si>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</si>
  <si>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</si>
  <si>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</si>
  <si>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</si>
  <si>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</si>
  <si>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</si>
  <si>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</si>
  <si>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</si>
  <si>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</si>
  <si>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</si>
  <si>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</si>
  <si>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</si>
  <si>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</si>
  <si>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</si>
  <si>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</si>
  <si>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</si>
  <si>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</si>
  <si>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</si>
  <si>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</si>
  <si>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</si>
  <si>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</si>
  <si>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</si>
  <si>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</si>
  <si>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</si>
  <si>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</si>
  <si>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</si>
  <si>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</si>
  <si>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</si>
  <si>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</si>
  <si>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</si>
  <si>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</si>
  <si>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</si>
  <si>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</si>
  <si>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</si>
  <si>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</si>
  <si>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</si>
  <si>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</si>
  <si>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</si>
  <si>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</si>
  <si>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</si>
  <si>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</si>
  <si>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</si>
  <si>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</si>
  <si>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</si>
  <si>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</si>
  <si>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</si>
  <si>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</si>
  <si>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</si>
  <si>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</si>
  <si>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</si>
  <si>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</si>
  <si>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</si>
  <si>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</si>
  <si>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</si>
  <si>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</si>
  <si>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</si>
  <si>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</si>
  <si>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</si>
  <si>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</si>
  <si>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</si>
  <si>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</si>
  <si>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</si>
  <si>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</si>
  <si>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</si>
  <si>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</si>
  <si>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</si>
  <si>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</si>
  <si>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</si>
  <si>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</si>
  <si>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</si>
  <si>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</si>
  <si>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</si>
  <si>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</si>
  <si>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</si>
  <si>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</si>
  <si>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</si>
  <si>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</si>
  <si>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</si>
  <si>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</si>
  <si>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</si>
  <si>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</si>
  <si>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</si>
  <si>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</si>
  <si>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</si>
  <si>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</si>
  <si>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</si>
  <si>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</si>
  <si>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</si>
  <si>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</si>
  <si>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</si>
  <si>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</si>
  <si>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</si>
  <si>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</si>
  <si>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</si>
  <si>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</si>
  <si>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</si>
  <si>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</si>
  <si>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</si>
  <si>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</si>
  <si>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</si>
  <si>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</si>
  <si>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</si>
  <si>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</si>
  <si>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</si>
  <si>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</si>
  <si>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</si>
  <si>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</si>
  <si>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</si>
  <si>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</si>
  <si>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</si>
  <si>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</si>
  <si>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</si>
  <si>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</si>
  <si>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</si>
  <si>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</si>
  <si>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</si>
  <si>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</si>
  <si>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</si>
  <si>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</si>
  <si>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</si>
  <si>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</si>
  <si>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</si>
  <si>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</si>
  <si>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</si>
  <si>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</si>
  <si>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</si>
  <si>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</si>
  <si>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</si>
  <si>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</si>
  <si>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</si>
  <si>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</si>
  <si>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</si>
  <si>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</si>
  <si>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</si>
  <si>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</si>
  <si>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</si>
  <si>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</si>
  <si>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</si>
  <si>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</si>
  <si>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</si>
  <si>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</si>
  <si>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</si>
  <si>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</si>
  <si>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</si>
  <si>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</si>
  <si>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</si>
  <si>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</si>
  <si>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</si>
  <si>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</si>
  <si>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</si>
  <si>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</si>
  <si>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</si>
  <si>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</si>
  <si>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</si>
  <si>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</si>
  <si>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</si>
  <si>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</si>
  <si>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</si>
  <si>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</si>
  <si>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</si>
  <si>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</si>
  <si>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</si>
  <si>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</si>
  <si>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</si>
  <si>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</si>
  <si>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</si>
  <si>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</si>
  <si>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</si>
  <si>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</si>
  <si>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</si>
  <si>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</si>
  <si>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</si>
  <si>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</si>
  <si>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</si>
  <si>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</si>
  <si>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</si>
  <si>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</si>
  <si>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</si>
  <si>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</si>
  <si>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</si>
  <si>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</si>
  <si>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</si>
  <si>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</si>
  <si>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</si>
  <si>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</si>
  <si>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</si>
  <si>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</si>
  <si>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</si>
  <si>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</si>
  <si>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</si>
  <si>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</si>
  <si>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</si>
  <si>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</si>
  <si>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</si>
  <si>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</si>
  <si>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</si>
  <si>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</si>
  <si>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</si>
  <si>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</si>
  <si>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</si>
  <si>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</si>
  <si>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</si>
  <si>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</si>
  <si>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</si>
  <si>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</si>
  <si>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</si>
  <si>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</si>
  <si>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</si>
  <si>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</si>
  <si>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</si>
  <si>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</si>
  <si>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</si>
  <si>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</si>
  <si>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</si>
  <si>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</si>
  <si>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</si>
  <si>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</si>
  <si>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</si>
  <si>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</si>
  <si>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</si>
  <si>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</si>
  <si>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</si>
  <si>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</si>
  <si>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</si>
  <si>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</si>
  <si>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</si>
  <si>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</si>
  <si>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</si>
  <si>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</si>
  <si>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</si>
  <si>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</si>
  <si>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</si>
  <si>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</si>
  <si>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</si>
  <si>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</si>
  <si>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</si>
  <si>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</si>
  <si>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</si>
  <si>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</si>
  <si>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</si>
  <si>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</si>
  <si>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</si>
  <si>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</si>
  <si>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</si>
  <si>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</si>
  <si>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</si>
  <si>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</si>
  <si>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</si>
  <si>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</si>
  <si>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</si>
  <si>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</si>
  <si>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</si>
  <si>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</si>
  <si>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</si>
  <si>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</si>
  <si>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</si>
  <si>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</si>
  <si>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</si>
  <si>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</si>
  <si>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</si>
  <si>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</si>
  <si>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</si>
  <si>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</si>
  <si>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</si>
  <si>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</si>
  <si>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</si>
  <si>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</si>
  <si>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</si>
  <si>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</si>
  <si>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</si>
  <si>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</si>
  <si>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</si>
  <si>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</si>
  <si>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</si>
  <si>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</si>
  <si>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</si>
  <si>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</si>
  <si>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</si>
  <si>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</si>
  <si>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</si>
  <si>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</si>
  <si>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</si>
  <si>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</si>
  <si>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</si>
  <si>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</si>
  <si>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</si>
  <si>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</si>
  <si>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</si>
  <si>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</si>
  <si>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</si>
  <si>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</si>
  <si>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</si>
  <si>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</si>
  <si>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</si>
  <si>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</si>
  <si>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</si>
  <si>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</si>
  <si>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</si>
  <si>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</si>
  <si>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</si>
  <si>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</si>
  <si>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</si>
  <si>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</si>
  <si>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</si>
  <si>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</si>
  <si>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</si>
  <si>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</si>
  <si>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</si>
  <si>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</si>
  <si>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</si>
  <si>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</si>
  <si>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</si>
  <si>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</si>
  <si>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</si>
  <si>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</si>
  <si>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</si>
  <si>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</si>
  <si>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</si>
  <si>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</si>
  <si>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</si>
  <si>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</si>
  <si>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</si>
  <si>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</si>
  <si>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</si>
  <si>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</si>
  <si>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</si>
  <si>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</si>
  <si>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</si>
  <si>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</si>
  <si>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</si>
  <si>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</si>
  <si>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</si>
  <si>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</si>
  <si>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</si>
  <si>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</si>
  <si>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</si>
  <si>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</si>
  <si>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</si>
  <si>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</si>
  <si>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</si>
  <si>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</si>
  <si>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</si>
  <si>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</si>
  <si>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</si>
  <si>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</si>
  <si>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</si>
  <si>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</si>
  <si>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</si>
  <si>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</si>
  <si>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</si>
  <si>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</si>
  <si>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</si>
  <si>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</si>
  <si>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</si>
  <si>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</si>
  <si>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</si>
  <si>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</si>
  <si>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</si>
  <si>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</si>
  <si>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</si>
  <si>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</si>
  <si>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</si>
  <si>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</si>
  <si>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</si>
  <si>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</si>
  <si>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</si>
  <si>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</si>
  <si>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</si>
  <si>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</si>
  <si>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</si>
  <si>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</si>
  <si>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</si>
  <si>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</si>
  <si>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</si>
  <si>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</si>
  <si>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</si>
  <si>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</si>
  <si>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</si>
  <si>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</si>
  <si>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</si>
  <si>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</si>
  <si>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</si>
  <si>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</si>
  <si>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</si>
  <si>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</si>
  <si>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</si>
  <si>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</si>
  <si>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</si>
  <si>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</si>
  <si>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</si>
  <si>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</si>
  <si>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</si>
  <si>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</si>
  <si>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</si>
  <si>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</si>
  <si>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</si>
  <si>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</si>
  <si>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</si>
  <si>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</si>
  <si>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</si>
  <si>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</si>
  <si>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</si>
  <si>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</si>
  <si>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</si>
  <si>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</si>
  <si>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</si>
  <si>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</si>
  <si>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</si>
  <si>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</si>
  <si>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</si>
  <si>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</si>
  <si>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</si>
  <si>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</si>
  <si>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</si>
  <si>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</si>
  <si>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</si>
  <si>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</si>
  <si>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</si>
  <si>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</si>
  <si>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</si>
  <si>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</si>
  <si>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</si>
  <si>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</si>
  <si>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</si>
  <si>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</si>
  <si>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</si>
  <si>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</si>
  <si>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</si>
  <si>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</si>
  <si>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</si>
  <si>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</si>
  <si>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</si>
  <si>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</si>
  <si>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</si>
  <si>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</si>
  <si>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</si>
  <si>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</si>
  <si>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</si>
  <si>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</si>
  <si>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</si>
  <si>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</si>
  <si>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</si>
  <si>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</si>
  <si>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</si>
  <si>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</si>
  <si>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</si>
  <si>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</si>
  <si>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</si>
  <si>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</si>
  <si>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</si>
  <si>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</si>
  <si>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</si>
  <si>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</si>
  <si>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</si>
  <si>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</si>
  <si>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</si>
  <si>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</si>
  <si>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</si>
  <si>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</si>
  <si>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</si>
  <si>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</si>
  <si>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</si>
  <si>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</si>
  <si>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</si>
  <si>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</si>
  <si>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</si>
  <si>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</si>
  <si>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</si>
  <si>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</si>
  <si>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</si>
  <si>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</si>
  <si>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</si>
  <si>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</si>
  <si>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</si>
  <si>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</si>
  <si>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</si>
  <si>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</si>
  <si>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</si>
  <si>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</si>
  <si>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</si>
  <si>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</si>
  <si>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</si>
  <si>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</si>
  <si>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</si>
  <si>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</si>
  <si>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</si>
  <si>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</si>
  <si>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</si>
  <si>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</si>
  <si>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</si>
  <si>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</si>
  <si>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</si>
  <si>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</si>
  <si>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</si>
  <si>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</si>
  <si>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</si>
  <si>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</si>
  <si>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</si>
  <si>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</si>
  <si>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</si>
  <si>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</si>
  <si>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</si>
  <si>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</si>
  <si>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</si>
  <si>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</si>
  <si>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</si>
  <si>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</si>
  <si>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</si>
  <si>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</si>
  <si>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</si>
  <si>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</si>
  <si>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</si>
  <si>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</si>
  <si>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</si>
  <si>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</si>
  <si>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</si>
  <si>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</si>
  <si>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</si>
  <si>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</si>
  <si>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</si>
  <si>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</si>
  <si>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</si>
  <si>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</si>
  <si>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</si>
  <si>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</si>
  <si>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</si>
  <si>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</si>
  <si>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</si>
  <si>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</si>
  <si>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</si>
  <si>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</si>
  <si>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</si>
  <si>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</si>
  <si>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</si>
  <si>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</si>
  <si>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</si>
  <si>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</si>
  <si>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</si>
  <si>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</si>
  <si>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</si>
  <si>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</si>
  <si>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</si>
  <si>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</si>
  <si>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</si>
  <si>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</si>
  <si>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</si>
  <si>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</si>
  <si>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</si>
  <si>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</si>
  <si>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</si>
  <si>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</si>
  <si>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</si>
  <si>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</si>
  <si>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</si>
  <si>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</si>
  <si>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</si>
  <si>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</si>
  <si>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</si>
  <si>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</si>
  <si>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</si>
  <si>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</si>
  <si>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</si>
  <si>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</si>
  <si>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</si>
  <si>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</si>
  <si>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</si>
  <si>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</si>
  <si>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</si>
  <si>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</si>
  <si>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</si>
  <si>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</si>
  <si>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</si>
  <si>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</si>
  <si>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</si>
  <si>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</si>
  <si>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</si>
  <si>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</si>
  <si>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</si>
  <si>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</si>
  <si>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</si>
  <si>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</si>
  <si>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</si>
  <si>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</si>
  <si>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</si>
  <si>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</si>
  <si>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</si>
  <si>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</si>
  <si>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</si>
  <si>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</si>
  <si>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</si>
  <si>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</si>
  <si>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</si>
  <si>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</si>
  <si>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</si>
  <si>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</si>
  <si>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</si>
  <si>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</si>
  <si>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</si>
  <si>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</si>
  <si>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</si>
  <si>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</si>
  <si>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</si>
  <si>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</si>
  <si>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</si>
  <si>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</si>
  <si>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</si>
  <si>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</si>
  <si>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</si>
  <si>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</si>
  <si>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</si>
  <si>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</si>
  <si>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</si>
  <si>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</si>
  <si>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</si>
  <si>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</si>
  <si>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</si>
  <si>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</si>
  <si>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</si>
  <si>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</si>
  <si>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</si>
  <si>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</si>
  <si>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</si>
  <si>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</si>
  <si>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</si>
  <si>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</si>
  <si>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</si>
  <si>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</si>
  <si>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</si>
  <si>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</si>
  <si>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</si>
  <si>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</si>
  <si>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</si>
  <si>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</si>
  <si>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</si>
  <si>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</si>
  <si>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</si>
  <si>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</si>
  <si>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</si>
  <si>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</si>
  <si>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</si>
  <si>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</si>
  <si>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</si>
  <si>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</si>
  <si>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</si>
  <si>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</si>
  <si>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</si>
  <si>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</si>
  <si>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</si>
  <si>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</si>
  <si>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</si>
  <si>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</si>
  <si>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</si>
  <si>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</si>
  <si>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</si>
  <si>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</si>
  <si>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</si>
  <si>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</si>
  <si>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</si>
  <si>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</si>
  <si>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</si>
  <si>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</si>
  <si>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</si>
  <si>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</si>
  <si>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</si>
  <si>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</si>
  <si>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</si>
  <si>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</si>
  <si>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</si>
  <si>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</si>
  <si>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</si>
  <si>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</si>
  <si>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</si>
  <si>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</si>
  <si>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</si>
  <si>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</si>
  <si>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</si>
  <si>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</si>
  <si>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</si>
  <si>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</si>
  <si>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</si>
  <si>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</si>
  <si>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</si>
  <si>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</si>
  <si>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</si>
  <si>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</si>
  <si>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</si>
  <si>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</si>
  <si>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</si>
  <si>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</si>
  <si>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</si>
  <si>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</si>
  <si>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</si>
  <si>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</si>
  <si>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</si>
  <si>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</si>
  <si>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</si>
  <si>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</si>
  <si>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</si>
  <si>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</si>
  <si>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</si>
  <si>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</si>
  <si>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</si>
  <si>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</si>
  <si>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</si>
  <si>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</si>
  <si>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</si>
  <si>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</si>
  <si>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</si>
  <si>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</si>
  <si>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</si>
  <si>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</si>
  <si>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</si>
  <si>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</si>
  <si>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</si>
  <si>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</si>
  <si>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</si>
  <si>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</si>
  <si>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</si>
  <si>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</si>
  <si>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</si>
  <si>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</si>
  <si>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</si>
  <si>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</si>
  <si>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</si>
  <si>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</si>
  <si>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</si>
  <si>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</si>
  <si>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</si>
  <si>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</si>
  <si>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</si>
  <si>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</si>
  <si>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</si>
  <si>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</si>
  <si>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</si>
  <si>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</si>
  <si>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</si>
  <si>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</si>
  <si>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</si>
  <si>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</si>
  <si>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</si>
  <si>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</si>
  <si>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</si>
  <si>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</si>
  <si>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</si>
  <si>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</si>
  <si>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</si>
  <si>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</si>
  <si>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</si>
  <si>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</si>
  <si>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</si>
  <si>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</si>
  <si>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</si>
  <si>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</si>
  <si>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</si>
  <si>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</si>
  <si>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</si>
  <si>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</si>
  <si>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</si>
  <si>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</si>
  <si>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</si>
  <si>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</si>
  <si>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</si>
  <si>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</si>
  <si>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</si>
  <si>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</si>
  <si>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</si>
  <si>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</si>
  <si>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</si>
  <si>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</si>
  <si>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</si>
  <si>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</si>
  <si>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</si>
  <si>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</si>
  <si>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</si>
  <si>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</si>
  <si>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</si>
  <si>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</si>
  <si>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</si>
  <si>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</si>
  <si>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</si>
  <si>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</si>
  <si>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</si>
  <si>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</si>
  <si>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</si>
  <si>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</si>
  <si>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</si>
  <si>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</si>
  <si>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</si>
  <si>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</si>
  <si>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</si>
  <si>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</si>
  <si>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</si>
  <si>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</si>
  <si>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</si>
  <si>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</si>
  <si>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</si>
  <si>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</si>
  <si>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</si>
  <si>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</si>
  <si>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</si>
  <si>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</si>
  <si>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</si>
  <si>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</si>
  <si>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</si>
  <si>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</si>
  <si>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</si>
  <si>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</si>
  <si>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</si>
  <si>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</si>
  <si>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</si>
  <si>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</si>
  <si>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</si>
  <si>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</si>
  <si>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</si>
  <si>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</si>
  <si>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</si>
  <si>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</si>
  <si>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</si>
  <si>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</si>
  <si>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</si>
  <si>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</si>
  <si>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</si>
  <si>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</si>
  <si>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</si>
  <si>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</si>
  <si>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</si>
  <si>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</si>
  <si>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</si>
  <si>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</si>
  <si>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</si>
  <si>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</si>
  <si>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</si>
  <si>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</si>
  <si>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</si>
  <si>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</si>
  <si>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</si>
  <si>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</si>
  <si>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</si>
  <si>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</si>
  <si>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</si>
  <si>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</si>
  <si>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</si>
  <si>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</si>
  <si>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</si>
  <si>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</si>
  <si>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</si>
  <si>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</si>
  <si>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</si>
  <si>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</si>
  <si>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</si>
  <si>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</si>
  <si>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</si>
  <si>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</si>
  <si>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</si>
  <si>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</si>
  <si>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</si>
  <si>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</si>
  <si>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</si>
  <si>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</si>
  <si>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</si>
  <si>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</si>
  <si>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</si>
  <si>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</si>
  <si>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</si>
  <si>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</si>
  <si>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</si>
  <si>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</si>
  <si>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</si>
  <si>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</si>
  <si>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</si>
  <si>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</si>
  <si>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</si>
  <si>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</si>
  <si>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</si>
  <si>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</si>
  <si>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</si>
  <si>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</si>
  <si>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</si>
  <si>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</si>
  <si>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</si>
  <si>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</si>
  <si>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</si>
  <si>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</si>
  <si>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</si>
  <si>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</si>
  <si>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</si>
  <si>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</si>
  <si>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</si>
  <si>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</si>
  <si>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</si>
  <si>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</si>
  <si>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</si>
  <si>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</si>
  <si>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</si>
  <si>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</si>
  <si>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</si>
  <si>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</si>
  <si>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</si>
  <si>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</si>
  <si>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</si>
  <si>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</si>
  <si>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</si>
  <si>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</si>
  <si>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</si>
  <si>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</si>
  <si>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</si>
  <si>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</si>
  <si>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</si>
  <si>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</si>
  <si>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</si>
  <si>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</si>
  <si>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</si>
  <si>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</si>
  <si>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</si>
  <si>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</si>
  <si>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</si>
  <si>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</si>
  <si>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</si>
  <si>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</si>
  <si>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</si>
  <si>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</si>
  <si>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</si>
  <si>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</si>
  <si>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</si>
  <si>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</si>
  <si>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</si>
  <si>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</si>
  <si>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</si>
  <si>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</si>
  <si>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</si>
  <si>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</si>
  <si>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</si>
  <si>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</si>
  <si>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</si>
  <si>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</si>
  <si>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</si>
  <si>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</si>
  <si>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</si>
  <si>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</si>
  <si>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</si>
  <si>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</si>
  <si>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</si>
  <si>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</si>
  <si>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</si>
  <si>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</si>
  <si>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</si>
  <si>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</si>
  <si>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</si>
  <si>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</si>
  <si>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</si>
  <si>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</si>
  <si>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</si>
  <si>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</si>
  <si>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</si>
  <si>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</si>
  <si>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</si>
  <si>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</si>
  <si>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</si>
  <si>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</si>
  <si>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</si>
  <si>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</si>
  <si>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</si>
  <si>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</si>
  <si>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</si>
  <si>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</si>
  <si>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</si>
  <si>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</si>
  <si>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</si>
  <si>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</si>
  <si>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</si>
  <si>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</si>
  <si>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</si>
  <si>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</si>
  <si>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</si>
  <si>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</si>
  <si>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</si>
  <si>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</si>
  <si>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</si>
  <si>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</si>
  <si>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</si>
  <si>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</si>
  <si>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</si>
  <si>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</si>
  <si>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</si>
  <si>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</si>
  <si>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</si>
  <si>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</si>
  <si>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</si>
  <si>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</si>
  <si>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</si>
  <si>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</si>
  <si>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</si>
  <si>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</si>
  <si>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</si>
  <si>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</si>
  <si>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</si>
  <si>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</si>
  <si>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</si>
  <si>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</si>
  <si>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</si>
  <si>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</si>
  <si>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</si>
  <si>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</si>
  <si>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</si>
  <si>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</si>
  <si>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</si>
  <si>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</si>
  <si>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</si>
  <si>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</si>
  <si>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</si>
  <si>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</si>
  <si>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</si>
  <si>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</si>
  <si>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</si>
  <si>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</si>
  <si>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</si>
  <si>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</si>
  <si>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</si>
  <si>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</si>
  <si>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</si>
  <si>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</si>
  <si>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</si>
  <si>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</si>
  <si>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</si>
  <si>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</si>
  <si>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</si>
  <si>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</si>
  <si>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</si>
  <si>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</si>
  <si>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</si>
  <si>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</si>
  <si>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</si>
  <si>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</si>
  <si>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</si>
  <si>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</si>
  <si>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</si>
  <si>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</si>
  <si>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</si>
  <si>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</si>
  <si>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</si>
  <si>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</si>
  <si>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</si>
  <si>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</si>
  <si>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</si>
  <si>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</si>
  <si>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</si>
  <si>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</si>
  <si>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</si>
  <si>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</si>
  <si>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</si>
  <si>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</si>
  <si>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</si>
  <si>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</si>
  <si>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</si>
  <si>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</si>
  <si>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</si>
  <si>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</si>
  <si>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</si>
  <si>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</si>
  <si>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</si>
  <si>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</si>
  <si>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</si>
  <si>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</si>
  <si>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</si>
  <si>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</si>
  <si>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</si>
  <si>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</si>
  <si>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</si>
  <si>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</si>
  <si>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</si>
  <si>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</si>
  <si>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</si>
  <si>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</si>
  <si>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</si>
  <si>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</si>
  <si>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</si>
  <si>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</si>
  <si>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</si>
  <si>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</si>
  <si>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</si>
  <si>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</si>
  <si>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</si>
  <si>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</si>
  <si>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</si>
  <si>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</si>
  <si>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</si>
  <si>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</si>
  <si>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</si>
  <si>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</si>
  <si>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</si>
  <si>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</si>
  <si>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</si>
  <si>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</si>
  <si>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</si>
  <si>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</si>
  <si>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</si>
  <si>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</si>
  <si>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</si>
  <si>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</si>
  <si>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</si>
  <si>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</si>
  <si>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</si>
  <si>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</si>
  <si>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</si>
  <si>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</si>
  <si>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</si>
  <si>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</si>
  <si>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</si>
  <si>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</si>
  <si>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</si>
  <si>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</si>
  <si>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</si>
  <si>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</si>
  <si>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</si>
  <si>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</si>
  <si>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</si>
  <si>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</si>
  <si>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</si>
  <si>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</si>
  <si>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</si>
  <si>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</si>
  <si>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</si>
  <si>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</si>
  <si>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</si>
  <si>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</si>
  <si>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</si>
  <si>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</si>
  <si>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</si>
  <si>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</si>
  <si>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</si>
  <si>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</si>
  <si>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</si>
  <si>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</si>
  <si>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</si>
  <si>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</si>
  <si>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</si>
  <si>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</si>
  <si>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</si>
  <si>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</si>
  <si>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</si>
  <si>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</si>
  <si>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</si>
  <si>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</si>
  <si>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</si>
  <si>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</si>
  <si>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</si>
  <si>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</si>
  <si>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</si>
  <si>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</si>
  <si>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</si>
  <si>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</si>
  <si>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</si>
  <si>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</si>
  <si>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</si>
  <si>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</si>
  <si>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</si>
  <si>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</si>
  <si>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</si>
  <si>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</si>
  <si>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</si>
  <si>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</si>
  <si>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</si>
  <si>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</si>
  <si>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</si>
  <si>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</si>
  <si>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</si>
  <si>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</si>
  <si>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</si>
  <si>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</si>
  <si>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</si>
  <si>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</si>
  <si>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</si>
  <si>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</si>
  <si>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</si>
  <si>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</si>
  <si>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</si>
  <si>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</si>
  <si>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</si>
  <si>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</si>
  <si>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</si>
  <si>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</si>
  <si>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</si>
  <si>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</si>
  <si>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</si>
  <si>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</si>
  <si>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</si>
  <si>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</si>
  <si>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</si>
  <si>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</si>
  <si>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</si>
  <si>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</si>
  <si>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</si>
  <si>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</si>
  <si>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</si>
  <si>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</si>
  <si>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</si>
  <si>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</si>
  <si>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</si>
  <si>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</si>
  <si>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</si>
  <si>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</si>
  <si>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</si>
  <si>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</si>
  <si>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</si>
  <si>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</si>
  <si>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</si>
  <si>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</si>
  <si>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</si>
  <si>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</si>
  <si>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</si>
  <si>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</si>
  <si>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</si>
  <si>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</si>
  <si>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</si>
  <si>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</si>
  <si>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</si>
  <si>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</si>
  <si>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</si>
  <si>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</si>
  <si>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</si>
  <si>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</si>
  <si>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</si>
  <si>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</si>
  <si>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</si>
  <si>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</si>
  <si>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</si>
  <si>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</si>
  <si>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</si>
  <si>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</si>
  <si>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</si>
  <si>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</si>
  <si>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</si>
  <si>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</si>
  <si>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</si>
  <si>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</si>
  <si>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</si>
  <si>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</si>
  <si>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</si>
  <si>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</si>
  <si>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</si>
  <si>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</si>
  <si>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</si>
  <si>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</si>
  <si>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</si>
  <si>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</si>
  <si>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</si>
  <si>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</si>
  <si>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</si>
  <si>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</si>
  <si>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</si>
  <si>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</si>
  <si>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</si>
  <si>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</si>
  <si>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</si>
  <si>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</si>
  <si>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</si>
  <si>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</si>
  <si>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</si>
  <si>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</si>
  <si>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</si>
  <si>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</si>
  <si>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</si>
  <si>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</si>
  <si>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</si>
  <si>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</si>
  <si>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</si>
  <si>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</si>
  <si>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</si>
  <si>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</si>
  <si>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</si>
  <si>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</si>
  <si>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</si>
  <si>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</si>
  <si>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</si>
  <si>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</si>
  <si>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</si>
  <si>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</si>
  <si>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</si>
  <si>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</si>
  <si>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</si>
  <si>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</si>
  <si>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</si>
  <si>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</si>
  <si>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</si>
  <si>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</si>
  <si>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</si>
  <si>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</si>
  <si>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</si>
  <si>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</si>
  <si>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</si>
  <si>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</si>
  <si>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</si>
  <si>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</si>
  <si>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</si>
  <si>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</si>
  <si>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</si>
  <si>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</si>
  <si>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</si>
  <si>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</si>
  <si>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</si>
  <si>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</si>
  <si>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</si>
  <si>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</si>
  <si>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</si>
  <si>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</si>
  <si>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</si>
  <si>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</si>
  <si>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</si>
  <si>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</si>
  <si>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</si>
  <si>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</si>
  <si>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</si>
  <si>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</si>
  <si>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</si>
  <si>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</si>
  <si>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</si>
  <si>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</si>
  <si>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</si>
  <si>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</si>
  <si>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</si>
  <si>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</si>
  <si>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</si>
  <si>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</si>
  <si>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</si>
  <si>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</si>
  <si>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</si>
  <si>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</si>
  <si>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</si>
  <si>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</si>
  <si>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</si>
  <si>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</si>
  <si>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</si>
  <si>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</si>
  <si>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</si>
  <si>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</si>
  <si>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</si>
  <si>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</si>
  <si>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</si>
  <si>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</si>
  <si>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</si>
  <si>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</si>
  <si>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</si>
  <si>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</si>
  <si>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</si>
  <si>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</si>
  <si>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</si>
  <si>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</si>
  <si>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</si>
  <si>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</si>
  <si>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</si>
  <si>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</si>
  <si>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</si>
  <si>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</si>
  <si>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</si>
  <si>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</si>
  <si>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</si>
  <si>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</si>
  <si>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</si>
  <si>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</si>
  <si>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</si>
  <si>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</si>
  <si>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</si>
  <si>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</si>
  <si>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</si>
  <si>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</si>
  <si>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</si>
  <si>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</si>
  <si>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</si>
  <si>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</si>
  <si>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</si>
  <si>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</si>
  <si>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</si>
  <si>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</si>
  <si>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</si>
  <si>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</si>
  <si>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</si>
  <si>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</si>
  <si>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</si>
  <si>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</si>
  <si>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</si>
  <si>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</si>
  <si>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</si>
  <si>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</si>
  <si>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</si>
  <si>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</si>
  <si>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</si>
  <si>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</si>
  <si>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</si>
  <si>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</si>
  <si>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</si>
  <si>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</si>
  <si>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</si>
  <si>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</si>
  <si>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</si>
  <si>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</si>
  <si>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</si>
  <si>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</si>
  <si>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</si>
  <si>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</si>
  <si>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</si>
  <si>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</si>
  <si>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</si>
  <si>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</si>
  <si>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</si>
  <si>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</si>
  <si>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</si>
  <si>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</si>
  <si>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</si>
  <si>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</si>
  <si>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</si>
  <si>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</si>
  <si>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</si>
  <si>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</si>
  <si>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</si>
  <si>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</si>
  <si>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</si>
  <si>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</si>
  <si>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</si>
  <si>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</si>
  <si>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</si>
  <si>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</si>
  <si>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</si>
  <si>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</si>
  <si>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</si>
  <si>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</si>
  <si>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</si>
  <si>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</si>
  <si>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</si>
  <si>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</si>
  <si>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</si>
  <si>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</si>
  <si>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</si>
  <si>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</si>
  <si>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</si>
  <si>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</si>
  <si>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</si>
  <si>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</si>
  <si>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</si>
  <si>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</si>
  <si>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</si>
  <si>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</si>
  <si>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</si>
  <si>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</si>
  <si>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</si>
  <si>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</si>
  <si>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</si>
  <si>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</si>
  <si>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</si>
  <si>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</si>
  <si>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</si>
  <si>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</si>
  <si>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</si>
  <si>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</si>
  <si>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</si>
  <si>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</si>
  <si>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</si>
  <si>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</si>
  <si>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</si>
  <si>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</si>
  <si>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</si>
  <si>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</si>
  <si>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</si>
  <si>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</si>
  <si>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</si>
  <si>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</si>
  <si>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</si>
  <si>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</si>
  <si>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</si>
  <si>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</si>
  <si>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</si>
  <si>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</si>
  <si>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</si>
  <si>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</si>
  <si>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</si>
  <si>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</si>
  <si>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</si>
  <si>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</si>
  <si>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</si>
  <si>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</si>
  <si>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</si>
  <si>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</si>
  <si>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</si>
  <si>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</si>
  <si>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</si>
  <si>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</si>
  <si>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</si>
  <si>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</si>
  <si>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</si>
  <si>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</si>
  <si>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</si>
  <si>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</si>
  <si>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</si>
  <si>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</si>
  <si>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</si>
  <si>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</si>
  <si>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</si>
  <si>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</si>
  <si>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</si>
  <si>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</si>
  <si>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</si>
  <si>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</si>
  <si>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</si>
  <si>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</si>
  <si>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</si>
  <si>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</si>
  <si>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</si>
  <si>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</si>
  <si>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</si>
  <si>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</si>
  <si>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</si>
  <si>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</si>
  <si>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</si>
  <si>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</si>
  <si>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</si>
  <si>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</si>
  <si>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</si>
  <si>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</si>
  <si>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</si>
  <si>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</si>
  <si>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</si>
  <si>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</si>
  <si>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</si>
  <si>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</si>
  <si>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</si>
  <si>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</si>
  <si>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</si>
  <si>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</si>
  <si>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</si>
  <si>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</si>
  <si>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</si>
  <si>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</si>
  <si>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</si>
  <si>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</si>
  <si>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</si>
  <si>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</si>
  <si>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</si>
  <si>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</si>
  <si>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</si>
  <si>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</si>
  <si>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</si>
  <si>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</si>
  <si>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</si>
  <si>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</si>
  <si>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</si>
  <si>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</si>
  <si>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</si>
  <si>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</si>
  <si>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</si>
  <si>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</si>
  <si>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</si>
  <si>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</si>
  <si>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</si>
  <si>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</si>
  <si>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</si>
  <si>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</si>
  <si>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</si>
  <si>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</si>
  <si>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</si>
  <si>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</si>
  <si>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</si>
  <si>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</si>
  <si>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</si>
  <si>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</si>
  <si>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</si>
  <si>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</si>
  <si>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</si>
  <si>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</si>
  <si>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</si>
  <si>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</si>
  <si>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</si>
  <si>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</si>
  <si>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</si>
  <si>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</si>
  <si>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</si>
  <si>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</si>
  <si>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</si>
  <si>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</si>
  <si>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</si>
  <si>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</si>
  <si>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</si>
  <si>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</si>
  <si>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</si>
  <si>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</si>
  <si>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</si>
  <si>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</si>
  <si>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</si>
  <si>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</si>
  <si>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</si>
  <si>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</si>
  <si>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</si>
  <si>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</si>
  <si>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</si>
  <si>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</si>
  <si>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</si>
  <si>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</si>
  <si>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</si>
  <si>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</si>
  <si>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</si>
  <si>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</si>
  <si>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</si>
  <si>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</si>
  <si>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</si>
  <si>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</si>
  <si>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</si>
  <si>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</si>
  <si>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</si>
  <si>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</si>
  <si>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</si>
  <si>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</si>
  <si>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</si>
  <si>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</si>
  <si>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</si>
  <si>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</si>
  <si>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</si>
  <si>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</si>
  <si>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</si>
  <si>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</si>
  <si>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</si>
  <si>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</si>
  <si>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</si>
  <si>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</si>
  <si>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</si>
  <si>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</si>
  <si>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</si>
  <si>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</si>
  <si>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</si>
  <si>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</si>
  <si>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</si>
  <si>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</si>
  <si>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</si>
  <si>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</si>
  <si>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</si>
  <si>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</si>
  <si>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</si>
  <si>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</si>
  <si>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</si>
  <si>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</si>
  <si>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</si>
  <si>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</si>
  <si>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</si>
  <si>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</si>
  <si>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</si>
  <si>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</si>
  <si>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</si>
  <si>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</si>
  <si>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</si>
  <si>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</si>
  <si>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</si>
  <si>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</si>
  <si>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</si>
  <si>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</si>
  <si>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</si>
  <si>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</si>
  <si>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</si>
  <si>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</si>
  <si>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</si>
  <si>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</si>
  <si>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</si>
  <si>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</si>
  <si>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</si>
  <si>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</si>
  <si>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</si>
  <si>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</si>
  <si>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</si>
  <si>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</si>
  <si>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</si>
  <si>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</si>
  <si>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</si>
  <si>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</si>
  <si>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</si>
  <si>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</si>
  <si>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</si>
  <si>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</si>
  <si>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</si>
  <si>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</si>
  <si>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</si>
  <si>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</si>
  <si>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</si>
  <si>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</si>
  <si>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</si>
  <si>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</si>
  <si>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</si>
  <si>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</si>
  <si>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</si>
  <si>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</si>
  <si>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</si>
  <si>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</si>
  <si>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</si>
  <si>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</si>
  <si>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</si>
  <si>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</si>
  <si>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</si>
  <si>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</si>
  <si>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</si>
  <si>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</si>
  <si>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</si>
  <si>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</si>
  <si>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</si>
  <si>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</si>
  <si>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</si>
  <si>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</si>
  <si>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</si>
  <si>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</si>
  <si>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</si>
  <si>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</si>
  <si>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</si>
  <si>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</si>
  <si>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</si>
  <si>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</si>
  <si>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</si>
  <si>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</si>
  <si>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</si>
  <si>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</si>
  <si>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</si>
  <si>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</si>
  <si>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</si>
  <si>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</si>
  <si>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</si>
  <si>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</si>
  <si>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</si>
  <si>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</si>
  <si>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</si>
  <si>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</si>
  <si>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</si>
  <si>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</si>
  <si>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</si>
  <si>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</si>
  <si>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</si>
  <si>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</si>
  <si>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</si>
  <si>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</si>
  <si>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</si>
  <si>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</si>
  <si>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</si>
  <si>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</si>
  <si>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</si>
  <si>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</si>
  <si>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</si>
  <si>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</si>
  <si>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</si>
  <si>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</si>
  <si>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</si>
  <si>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</si>
  <si>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</si>
  <si>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</si>
  <si>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</si>
  <si>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</si>
  <si>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</si>
  <si>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</si>
  <si>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</si>
  <si>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</si>
  <si>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</si>
  <si>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</si>
  <si>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</si>
  <si>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</si>
  <si>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</si>
  <si>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</si>
  <si>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</si>
  <si>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</si>
  <si>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</si>
  <si>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</si>
  <si>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</si>
  <si>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</si>
  <si>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</si>
  <si>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</si>
  <si>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</si>
  <si>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</si>
  <si>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</si>
  <si>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</si>
  <si>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</si>
  <si>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</si>
  <si>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</si>
  <si>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</si>
  <si>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</si>
  <si>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</si>
  <si>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</si>
  <si>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</si>
  <si>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</si>
  <si>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</si>
  <si>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</si>
  <si>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</si>
  <si>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</si>
  <si>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</si>
  <si>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</si>
  <si>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</si>
  <si>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</si>
  <si>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</si>
  <si>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</si>
  <si>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</si>
  <si>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</si>
  <si>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</si>
  <si>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</si>
  <si>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</si>
  <si>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</si>
  <si>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</si>
  <si>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</si>
  <si>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</si>
  <si>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</si>
  <si>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</si>
  <si>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</si>
  <si>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</si>
  <si>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</si>
  <si>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</si>
  <si>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</si>
  <si>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</si>
  <si>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</si>
  <si>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</si>
  <si>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</si>
  <si>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</si>
  <si>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</si>
  <si>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</si>
  <si>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</si>
  <si>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</si>
  <si>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</si>
  <si>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</si>
  <si>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</si>
  <si>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</si>
  <si>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</si>
  <si>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</si>
  <si>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</si>
  <si>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</si>
  <si>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</si>
  <si>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</si>
  <si>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</si>
  <si>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</si>
  <si>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</si>
  <si>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</si>
  <si>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</si>
  <si>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</si>
  <si>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</si>
  <si>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</si>
  <si>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</si>
  <si>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</si>
  <si>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</si>
  <si>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</si>
  <si>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</si>
  <si>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</si>
  <si>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</si>
  <si>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</si>
  <si>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</si>
  <si>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</si>
  <si>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</si>
  <si>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</si>
  <si>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</si>
  <si>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</si>
  <si>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</si>
  <si>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</si>
  <si>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</si>
  <si>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</si>
  <si>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</si>
  <si>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</si>
  <si>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</si>
  <si>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</si>
  <si>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</si>
  <si>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</si>
  <si>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</si>
  <si>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</si>
  <si>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</si>
  <si>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</si>
  <si>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</si>
  <si>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</si>
  <si>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</si>
  <si>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</si>
  <si>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</si>
  <si>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</si>
  <si>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</si>
  <si>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</si>
  <si>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</si>
  <si>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</si>
  <si>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</si>
  <si>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</si>
  <si>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</si>
  <si>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</si>
  <si>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</si>
  <si>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</si>
  <si>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</si>
  <si>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</si>
  <si>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</si>
  <si>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</si>
  <si>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</si>
  <si>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</si>
  <si>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</si>
  <si>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</si>
  <si>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</si>
  <si>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</si>
  <si>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</si>
  <si>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</si>
  <si>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</si>
  <si>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</si>
  <si>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</si>
  <si>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</si>
  <si>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</si>
  <si>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</si>
  <si>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</si>
  <si>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</si>
  <si>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</si>
  <si>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</si>
  <si>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</si>
  <si>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</si>
  <si>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</si>
  <si>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</si>
  <si>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</si>
  <si>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</si>
  <si>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</si>
  <si>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</si>
  <si>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</si>
  <si>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</si>
  <si>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</si>
  <si>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</si>
  <si>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</si>
  <si>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</si>
  <si>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</si>
  <si>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</si>
  <si>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</si>
  <si>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</si>
  <si>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</si>
  <si>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</si>
  <si>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</si>
  <si>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</si>
  <si>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</si>
  <si>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</si>
  <si>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</si>
  <si>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</si>
  <si>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</si>
  <si>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</si>
  <si>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</si>
  <si>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</si>
  <si>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</si>
  <si>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</si>
  <si>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</si>
  <si>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</si>
  <si>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</si>
  <si>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</si>
  <si>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</si>
  <si>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</si>
  <si>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</si>
  <si>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</si>
  <si>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</si>
  <si>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</si>
  <si>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</si>
  <si>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</si>
  <si>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</si>
  <si>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</si>
  <si>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</si>
  <si>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</si>
  <si>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</si>
  <si>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</si>
  <si>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</si>
  <si>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</si>
  <si>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</si>
  <si>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</si>
  <si>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</si>
  <si>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</si>
  <si>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</si>
  <si>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</si>
  <si>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</si>
  <si>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</si>
  <si>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</si>
  <si>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</si>
  <si>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</si>
  <si>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</si>
  <si>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</si>
  <si>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</si>
  <si>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</si>
  <si>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</si>
  <si>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</si>
  <si>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</si>
  <si>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</si>
  <si>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</si>
  <si>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</si>
  <si>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</si>
  <si>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</si>
  <si>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</si>
  <si>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</si>
  <si>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</si>
  <si>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</si>
  <si>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</si>
  <si>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</si>
  <si>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</si>
  <si>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</si>
  <si>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</si>
  <si>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</si>
  <si>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</si>
  <si>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</si>
  <si>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</si>
  <si>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</si>
  <si>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</si>
  <si>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</si>
  <si>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</si>
  <si>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</si>
  <si>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</si>
  <si>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</si>
  <si>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</si>
  <si>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</si>
  <si>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</si>
  <si>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</si>
  <si>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</si>
  <si>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</si>
  <si>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</si>
  <si>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</si>
  <si>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</si>
  <si>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</si>
  <si>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</si>
  <si>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</si>
  <si>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</si>
  <si>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</si>
  <si>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</si>
  <si>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</si>
  <si>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</si>
  <si>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</si>
  <si>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</si>
  <si>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</si>
  <si>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</si>
  <si>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</si>
  <si>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</si>
  <si>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</si>
  <si>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</si>
  <si>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</si>
  <si>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</si>
  <si>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</si>
  <si>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</si>
  <si>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</si>
  <si>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</si>
  <si>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</si>
  <si>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</si>
  <si>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</si>
  <si>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</si>
  <si>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</si>
  <si>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</si>
  <si>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</si>
  <si>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</si>
  <si>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</si>
  <si>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</si>
  <si>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</si>
  <si>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</si>
  <si>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</si>
  <si>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</si>
  <si>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</si>
  <si>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</si>
  <si>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</si>
  <si>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</si>
  <si>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</si>
  <si>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</si>
  <si>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</si>
  <si>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</si>
  <si>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</si>
  <si>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</si>
  <si>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</si>
  <si>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</si>
  <si>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</si>
  <si>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</si>
  <si>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</si>
  <si>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</si>
  <si>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</si>
  <si>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</si>
  <si>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</si>
  <si>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</si>
  <si>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</si>
  <si>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</si>
  <si>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</si>
  <si>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</si>
  <si>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</si>
  <si>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</si>
  <si>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</si>
  <si>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</si>
  <si>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</si>
  <si>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</si>
  <si>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</si>
  <si>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</si>
  <si>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</si>
  <si>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</si>
  <si>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</si>
  <si>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</si>
  <si>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</si>
  <si>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</si>
  <si>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</si>
  <si>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</si>
  <si>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</si>
  <si>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</si>
  <si>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</si>
  <si>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</si>
  <si>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</si>
  <si>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</si>
  <si>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</si>
  <si>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</si>
  <si>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</si>
  <si>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</si>
  <si>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</si>
  <si>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</si>
  <si>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</si>
  <si>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</si>
  <si>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</si>
  <si>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</si>
  <si>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</si>
  <si>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</si>
  <si>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</si>
  <si>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</si>
  <si>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</si>
  <si>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</si>
  <si>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</si>
  <si>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</si>
  <si>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</si>
  <si>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</si>
  <si>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</si>
  <si>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</si>
  <si>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</si>
  <si>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</si>
  <si>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</si>
  <si>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</si>
  <si>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</si>
  <si>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</si>
  <si>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</si>
  <si>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</si>
  <si>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</si>
  <si>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</si>
  <si>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</si>
  <si>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</si>
  <si>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</si>
  <si>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</si>
  <si>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</si>
  <si>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</si>
  <si>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</si>
  <si>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</si>
  <si>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</si>
  <si>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</si>
  <si>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</si>
  <si>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</si>
  <si>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</si>
  <si>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</si>
  <si>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</si>
  <si>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</si>
  <si>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</si>
  <si>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</si>
  <si>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</si>
  <si>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</si>
  <si>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</si>
  <si>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</si>
  <si>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</si>
  <si>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</si>
  <si>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</si>
  <si>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</si>
  <si>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</si>
  <si>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</si>
  <si>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</si>
  <si>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</si>
  <si>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</si>
  <si>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</si>
  <si>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</si>
  <si>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</si>
  <si>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</si>
  <si>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</si>
  <si>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</si>
  <si>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</si>
  <si>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</si>
  <si>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</si>
  <si>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</si>
  <si>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</si>
  <si>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</si>
  <si>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</si>
  <si>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</si>
  <si>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</si>
  <si>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</si>
  <si>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</si>
  <si>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</si>
  <si>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</si>
  <si>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</si>
  <si>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</si>
  <si>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</si>
  <si>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</si>
  <si>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</si>
  <si>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</si>
  <si>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</si>
  <si>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</si>
  <si>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</si>
  <si>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</si>
  <si>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</si>
  <si>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</si>
  <si>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</si>
  <si>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</si>
  <si>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</si>
  <si>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</si>
  <si>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</si>
  <si>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</si>
  <si>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</si>
  <si>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</si>
  <si>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</si>
  <si>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</si>
  <si>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</si>
  <si>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</si>
  <si>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</si>
  <si>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</si>
  <si>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</si>
  <si>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</si>
  <si>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</si>
  <si>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</si>
  <si>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</si>
  <si>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</si>
  <si>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</si>
  <si>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</si>
  <si>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</si>
  <si>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</si>
  <si>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</si>
  <si>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</si>
  <si>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</si>
  <si>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</si>
  <si>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</si>
  <si>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</si>
  <si>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</si>
  <si>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</si>
  <si>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</si>
  <si>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</si>
  <si>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</si>
  <si>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</si>
  <si>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</si>
  <si>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</si>
  <si>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</si>
  <si>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</si>
  <si>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</si>
  <si>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</si>
  <si>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</si>
  <si>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</si>
  <si>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</si>
  <si>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</si>
  <si>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</si>
  <si>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</si>
  <si>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</si>
  <si>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</si>
  <si>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</si>
  <si>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</si>
  <si>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</si>
  <si>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</si>
  <si>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</si>
  <si>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</si>
  <si>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</si>
  <si>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</si>
  <si>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</si>
  <si>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</si>
  <si>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</si>
  <si>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</si>
  <si>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</si>
  <si>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</si>
  <si>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</si>
  <si>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</si>
  <si>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</si>
  <si>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</si>
  <si>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</si>
  <si>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</si>
  <si>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</si>
  <si>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</si>
  <si>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</si>
  <si>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</si>
  <si>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</si>
  <si>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</si>
  <si>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</si>
  <si>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</si>
  <si>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</si>
  <si>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</si>
  <si>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</si>
  <si>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</si>
  <si>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</si>
  <si>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</si>
  <si>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</si>
  <si>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</si>
  <si>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</si>
  <si>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</si>
  <si>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</si>
  <si>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</si>
  <si>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</si>
  <si>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</si>
  <si>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</si>
  <si>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</si>
  <si>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</si>
  <si>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</si>
  <si>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</si>
  <si>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</si>
  <si>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</si>
  <si>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</si>
  <si>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</si>
  <si>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</si>
  <si>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</si>
  <si>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</si>
  <si>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</si>
  <si>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</si>
  <si>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</si>
  <si>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</si>
  <si>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</si>
  <si>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</si>
  <si>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</si>
  <si>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</si>
  <si>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</si>
  <si>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</si>
  <si>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</si>
  <si>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</si>
  <si>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</si>
  <si>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</si>
  <si>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</si>
  <si>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</si>
  <si>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</si>
  <si>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</si>
  <si>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</si>
  <si>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</si>
  <si>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</si>
  <si>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</si>
  <si>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</si>
  <si>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</si>
  <si>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</si>
  <si>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</si>
  <si>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</si>
  <si>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</si>
  <si>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</si>
  <si>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</si>
  <si>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</si>
  <si>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</si>
  <si>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</si>
  <si>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</si>
  <si>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</si>
  <si>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</si>
  <si>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</si>
  <si>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</si>
  <si>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</si>
  <si>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</si>
  <si>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</si>
  <si>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</si>
  <si>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</si>
  <si>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</si>
  <si>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</si>
  <si>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</si>
  <si>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</si>
  <si>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</si>
  <si>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</si>
  <si>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</si>
  <si>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</si>
  <si>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</si>
  <si>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</si>
  <si>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</si>
  <si>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</si>
  <si>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</si>
  <si>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</si>
  <si>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</si>
  <si>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</si>
  <si>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</si>
  <si>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</si>
  <si>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</si>
  <si>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</si>
  <si>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</si>
  <si>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</si>
  <si>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</si>
  <si>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</si>
  <si>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</si>
  <si>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</si>
  <si>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</si>
  <si>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</si>
  <si>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</si>
  <si>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</si>
  <si>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</si>
  <si>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</si>
  <si>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</si>
  <si>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</si>
  <si>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</si>
  <si>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</si>
  <si>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</si>
  <si>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</si>
  <si>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</si>
  <si>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</si>
  <si>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</si>
  <si>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</si>
  <si>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</si>
  <si>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</si>
  <si>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</si>
  <si>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</si>
  <si>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</si>
  <si>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</si>
  <si>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</si>
  <si>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</si>
  <si>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</si>
  <si>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</si>
  <si>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</si>
  <si>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</si>
  <si>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</si>
  <si>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</si>
  <si>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</si>
  <si>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</si>
  <si>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</si>
  <si>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</si>
  <si>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</si>
  <si>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</si>
  <si>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</si>
  <si>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</si>
  <si>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</si>
  <si>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</si>
  <si>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</si>
  <si>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</si>
  <si>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</si>
  <si>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</si>
  <si>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</si>
  <si>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</si>
  <si>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</si>
  <si>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</si>
  <si>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</si>
  <si>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</si>
  <si>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</si>
  <si>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</si>
  <si>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</si>
  <si>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</si>
  <si>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</si>
  <si>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</si>
  <si>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</si>
  <si>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</si>
  <si>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</si>
  <si>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</si>
  <si>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</si>
  <si>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</si>
  <si>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</si>
  <si>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</si>
  <si>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</si>
  <si>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</si>
  <si>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</si>
  <si>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</si>
  <si>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</si>
  <si>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</si>
  <si>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</si>
  <si>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</si>
  <si>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</si>
  <si>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</si>
  <si>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</si>
  <si>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</si>
  <si>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</si>
  <si>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</si>
  <si>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</si>
  <si>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</si>
  <si>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</si>
  <si>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</si>
  <si>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</si>
  <si>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</si>
  <si>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</si>
  <si>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</si>
  <si>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</si>
  <si>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</si>
  <si>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</si>
  <si>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</si>
  <si>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</si>
  <si>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</si>
  <si>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</si>
  <si>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</si>
  <si>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</si>
  <si>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</si>
  <si>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</si>
  <si>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</si>
  <si>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</si>
  <si>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</si>
  <si>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</si>
  <si>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</si>
  <si>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</si>
  <si>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</si>
  <si>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</si>
  <si>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</si>
  <si>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</si>
  <si>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</si>
  <si>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</si>
  <si>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</si>
  <si>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</si>
  <si>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</si>
  <si>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</si>
  <si>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</si>
  <si>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</si>
  <si>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</si>
  <si>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</si>
  <si>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</si>
  <si>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</si>
  <si>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</si>
  <si>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</si>
  <si>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</si>
  <si>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</si>
  <si>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</si>
  <si>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</si>
  <si>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</si>
  <si>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</si>
  <si>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</si>
  <si>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</si>
  <si>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</si>
  <si>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</si>
  <si>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</si>
  <si>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</si>
  <si>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</si>
  <si>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</si>
  <si>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</si>
  <si>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</si>
  <si>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</si>
  <si>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</si>
  <si>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</si>
  <si>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</si>
  <si>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</si>
  <si>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</si>
  <si>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</si>
  <si>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</si>
  <si>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</si>
  <si>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</si>
  <si>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</si>
  <si>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</si>
  <si>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</si>
  <si>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</si>
  <si>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</si>
  <si>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</si>
  <si>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</si>
  <si>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</si>
  <si>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</si>
  <si>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</si>
  <si>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</si>
  <si>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</si>
  <si>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</si>
  <si>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</si>
  <si>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</si>
  <si>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</si>
  <si>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</si>
  <si>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</si>
  <si>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</si>
  <si>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</si>
  <si>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</si>
  <si>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</si>
  <si>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</si>
  <si>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</si>
  <si>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</si>
  <si>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</si>
  <si>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</si>
  <si>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</si>
  <si>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</si>
  <si>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</si>
  <si>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</si>
  <si>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</si>
  <si>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</si>
  <si>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</si>
  <si>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</si>
  <si>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</si>
  <si>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</si>
  <si>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</si>
  <si>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</si>
  <si>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</si>
  <si>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</si>
  <si>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</si>
  <si>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</si>
  <si>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</si>
  <si>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</si>
  <si>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</si>
  <si>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</si>
  <si>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</si>
  <si>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</si>
  <si>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</si>
  <si>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</si>
  <si>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</si>
  <si>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</si>
  <si>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</si>
  <si>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</si>
  <si>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</si>
  <si>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</si>
  <si>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</si>
  <si>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</si>
  <si>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</si>
  <si>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</si>
  <si>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</si>
  <si>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</si>
  <si>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</si>
  <si>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</si>
  <si>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</si>
  <si>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</si>
  <si>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</si>
  <si>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</si>
  <si>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</si>
  <si>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</si>
  <si>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</si>
  <si>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</si>
  <si>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</si>
  <si>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</si>
  <si>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</si>
  <si>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</si>
  <si>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</si>
  <si>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</si>
  <si>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</si>
  <si>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</si>
  <si>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</si>
  <si>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</si>
  <si>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</si>
  <si>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</si>
  <si>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</si>
  <si>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</si>
  <si>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</si>
  <si>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</si>
  <si>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</si>
  <si>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</si>
  <si>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</si>
  <si>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</si>
  <si>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</si>
  <si>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</si>
  <si>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</si>
  <si>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</si>
  <si>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</si>
  <si>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</si>
  <si>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</si>
  <si>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</si>
  <si>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</si>
  <si>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</si>
  <si>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</si>
  <si>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</si>
  <si>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</si>
  <si>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</si>
  <si>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</si>
  <si>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</si>
  <si>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</si>
  <si>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</si>
  <si>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</si>
  <si>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</si>
  <si>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</si>
  <si>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</si>
  <si>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</si>
  <si>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</si>
  <si>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</si>
  <si>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</si>
  <si>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</si>
  <si>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</si>
  <si>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</si>
  <si>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</si>
  <si>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</si>
  <si>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</si>
  <si>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</si>
  <si>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</si>
  <si>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</si>
  <si>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</si>
  <si>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</si>
  <si>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</si>
  <si>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</si>
  <si>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</si>
  <si>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</si>
  <si>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</si>
  <si>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</si>
  <si>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</si>
  <si>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</si>
  <si>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</si>
  <si>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</si>
  <si>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</si>
  <si>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</si>
  <si>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</si>
  <si>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</si>
  <si>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</si>
  <si>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</si>
  <si>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</si>
  <si>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</si>
  <si>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</si>
  <si>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</si>
  <si>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</si>
  <si>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</si>
  <si>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</si>
  <si>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</si>
  <si>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</si>
  <si>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</si>
  <si>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</si>
  <si>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</si>
  <si>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</si>
  <si>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</si>
  <si>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</si>
  <si>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</si>
  <si>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</si>
  <si>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</si>
  <si>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</si>
  <si>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</si>
  <si>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</si>
  <si>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</si>
  <si>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</si>
  <si>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</si>
  <si>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</si>
  <si>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</si>
  <si>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</si>
  <si>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</si>
  <si>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</si>
  <si>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</si>
  <si>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</si>
  <si>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</si>
  <si>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</si>
  <si>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</si>
  <si>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</si>
  <si>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</si>
  <si>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</si>
  <si>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</si>
  <si>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</si>
  <si>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</si>
  <si>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</si>
  <si>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</si>
  <si>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</si>
  <si>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</si>
  <si>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</si>
  <si>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</si>
  <si>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</si>
  <si>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</si>
  <si>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</si>
  <si>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</si>
  <si>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</si>
  <si>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</si>
  <si>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</si>
  <si>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</si>
  <si>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</si>
  <si>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</si>
  <si>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</si>
  <si>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</si>
  <si>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</si>
  <si>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</si>
  <si>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</si>
  <si>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</si>
  <si>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</si>
  <si>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</si>
  <si>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</si>
  <si>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</si>
  <si>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</si>
  <si>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</si>
  <si>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</si>
  <si>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</si>
  <si>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</si>
  <si>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</si>
  <si>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</si>
  <si>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</si>
  <si>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</si>
  <si>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</si>
  <si>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</si>
  <si>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</si>
  <si>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</si>
  <si>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</si>
  <si>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</si>
  <si>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</si>
  <si>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</si>
  <si>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</si>
  <si>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</si>
  <si>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</si>
  <si>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</si>
  <si>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</si>
  <si>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</si>
  <si>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</si>
  <si>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</si>
  <si>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</si>
  <si>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</si>
  <si>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</si>
  <si>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</si>
  <si>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</si>
  <si>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</si>
  <si>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</si>
  <si>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</si>
  <si>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</si>
  <si>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</si>
  <si>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</si>
  <si>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</si>
  <si>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</si>
  <si>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</si>
  <si>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</si>
  <si>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</si>
  <si>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</si>
  <si>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</si>
  <si>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</si>
  <si>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</si>
  <si>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</si>
  <si>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</si>
  <si>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</si>
  <si>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</si>
  <si>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</si>
  <si>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</si>
  <si>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</si>
  <si>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</si>
  <si>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</si>
  <si>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</si>
  <si>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</si>
  <si>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</si>
  <si>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</si>
  <si>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</si>
  <si>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</si>
  <si>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</si>
  <si>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</si>
  <si>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</si>
  <si>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</si>
  <si>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</si>
  <si>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</si>
  <si>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</si>
  <si>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</si>
  <si>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</si>
  <si>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</si>
  <si>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</si>
  <si>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</si>
  <si>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</si>
  <si>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</si>
  <si>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</si>
  <si>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</si>
  <si>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</si>
  <si>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</si>
  <si>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</si>
  <si>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</si>
  <si>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</si>
  <si>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</si>
  <si>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</si>
  <si>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</si>
  <si>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</si>
  <si>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</si>
  <si>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</si>
  <si>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</si>
  <si>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</si>
  <si>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</si>
  <si>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</si>
  <si>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</si>
  <si>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</si>
  <si>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</si>
  <si>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</si>
  <si>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</si>
  <si>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</si>
  <si>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</si>
  <si>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</si>
  <si>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</si>
  <si>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</si>
  <si>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</si>
  <si>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</si>
  <si>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</si>
  <si>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</si>
  <si>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</si>
  <si>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</si>
  <si>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</si>
  <si>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</si>
  <si>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</si>
  <si>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</si>
  <si>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</si>
  <si>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</si>
  <si>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</si>
  <si>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</si>
  <si>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</si>
  <si>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</si>
  <si>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</si>
  <si>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</si>
  <si>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</si>
  <si>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</si>
  <si>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</si>
  <si>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</si>
  <si>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</si>
  <si>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</si>
  <si>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</si>
  <si>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</si>
  <si>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</si>
  <si>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</si>
  <si>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</si>
  <si>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</si>
  <si>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</si>
  <si>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</si>
  <si>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</si>
  <si>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</si>
  <si>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</si>
  <si>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</si>
  <si>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</si>
  <si>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</si>
  <si>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</si>
  <si>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</si>
  <si>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</si>
  <si>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</si>
  <si>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</si>
  <si>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</si>
  <si>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</si>
  <si>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</si>
  <si>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</si>
  <si>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</si>
  <si>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</si>
  <si>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</si>
  <si>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</si>
  <si>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</si>
  <si>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</si>
  <si>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</si>
  <si>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</si>
  <si>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</si>
  <si>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</si>
  <si>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</si>
  <si>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</si>
  <si>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</si>
  <si>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</si>
  <si>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</si>
  <si>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</si>
  <si>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</si>
  <si>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</si>
  <si>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</si>
  <si>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</si>
  <si>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</si>
  <si>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</si>
  <si>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</si>
  <si>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</si>
  <si>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</si>
  <si>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</si>
  <si>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</si>
  <si>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</si>
  <si>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</si>
  <si>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</si>
  <si>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</si>
  <si>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</si>
  <si>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</si>
  <si>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</si>
  <si>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</si>
  <si>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</si>
  <si>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</si>
  <si>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</si>
  <si>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</si>
  <si>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</si>
  <si>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</si>
  <si>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</si>
  <si>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</si>
  <si>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</si>
  <si>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</si>
  <si>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</si>
  <si>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</si>
  <si>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</si>
  <si>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</si>
  <si>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</si>
  <si>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</si>
  <si>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</si>
  <si>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</si>
  <si>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</si>
  <si>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</si>
  <si>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</si>
  <si>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</si>
  <si>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</si>
  <si>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</si>
  <si>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</si>
  <si>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</si>
  <si>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</si>
  <si>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</si>
  <si>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</si>
  <si>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</si>
  <si>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</si>
  <si>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</si>
  <si>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</si>
  <si>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</si>
  <si>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</si>
  <si>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</si>
  <si>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</si>
  <si>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</si>
  <si>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</si>
  <si>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</si>
  <si>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</si>
  <si>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</si>
  <si>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</si>
  <si>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</si>
  <si>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</si>
  <si>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</si>
  <si>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</si>
  <si>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</si>
  <si>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</si>
  <si>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</si>
  <si>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</si>
  <si>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</si>
  <si>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</si>
  <si>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</si>
  <si>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</si>
  <si>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</si>
  <si>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</si>
  <si>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</si>
  <si>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</si>
  <si>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</si>
  <si>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</si>
  <si>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</si>
  <si>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</si>
  <si>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</si>
  <si>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</si>
  <si>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</si>
  <si>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</si>
  <si>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</si>
  <si>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</si>
  <si>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</si>
  <si>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</si>
  <si>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</si>
  <si>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</si>
  <si>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</si>
  <si>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</si>
  <si>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</si>
  <si>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</si>
  <si>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</si>
  <si>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</si>
  <si>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</si>
  <si>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</si>
  <si>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</si>
  <si>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</si>
  <si>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</si>
  <si>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</si>
  <si>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</si>
  <si>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</si>
  <si>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</si>
  <si>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</si>
  <si>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</si>
  <si>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</si>
  <si>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</si>
  <si>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</si>
  <si>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</si>
  <si>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</si>
  <si>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</si>
  <si>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</si>
  <si>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</si>
  <si>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</si>
  <si>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</si>
  <si>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</si>
  <si>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</si>
  <si>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</si>
  <si>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</si>
  <si>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</si>
  <si>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</si>
  <si>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</si>
  <si>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</si>
  <si>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</si>
  <si>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</si>
  <si>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</si>
  <si>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</si>
  <si>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</si>
  <si>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</si>
  <si>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</si>
  <si>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</si>
  <si>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</si>
  <si>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</si>
  <si>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</si>
  <si>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</si>
  <si>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</si>
  <si>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</si>
  <si>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</si>
  <si>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</si>
  <si>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</si>
  <si>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</si>
  <si>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</si>
  <si>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</si>
  <si>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</si>
  <si>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</si>
  <si>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</si>
  <si>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</si>
  <si>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</si>
  <si>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</si>
  <si>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</si>
  <si>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</si>
  <si>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</si>
  <si>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</si>
  <si>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</si>
  <si>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</si>
  <si>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</si>
  <si>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</si>
  <si>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</si>
  <si>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</si>
  <si>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</si>
  <si>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</si>
  <si>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</si>
  <si>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</si>
  <si>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</si>
  <si>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</si>
  <si>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</si>
  <si>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</si>
  <si>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</si>
  <si>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</si>
  <si>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</si>
  <si>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</si>
  <si>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</si>
  <si>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</si>
  <si>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</si>
  <si>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</si>
  <si>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</si>
  <si>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</si>
  <si>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</si>
  <si>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</si>
  <si>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</si>
  <si>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</si>
  <si>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</si>
  <si>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</si>
  <si>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</si>
  <si>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</si>
  <si>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</si>
  <si>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</si>
  <si>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</si>
  <si>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</si>
  <si>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</si>
  <si>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</si>
  <si>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</si>
  <si>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</si>
  <si>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</si>
  <si>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</si>
  <si>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</si>
  <si>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</si>
  <si>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</si>
  <si>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</si>
  <si>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</si>
  <si>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</si>
  <si>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</si>
  <si>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</si>
  <si>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</si>
  <si>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</si>
  <si>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</si>
  <si>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</si>
  <si>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</si>
  <si>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</si>
  <si>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</si>
  <si>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</si>
  <si>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</si>
  <si>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</si>
  <si>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</si>
  <si>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</si>
  <si>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</si>
  <si>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</si>
  <si>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</si>
  <si>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</si>
  <si>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</si>
  <si>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</si>
  <si>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</si>
  <si>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</si>
  <si>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</si>
  <si>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</si>
  <si>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</si>
  <si>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</si>
  <si>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</si>
  <si>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</si>
  <si>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</si>
  <si>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</si>
  <si>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</si>
  <si>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</si>
  <si>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</si>
  <si>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</si>
  <si>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</si>
  <si>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</si>
  <si>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</si>
  <si>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</si>
  <si>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</si>
  <si>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</si>
  <si>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</si>
  <si>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</si>
  <si>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</si>
  <si>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</si>
  <si>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</si>
  <si>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</si>
  <si>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</si>
  <si>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</si>
  <si>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</si>
  <si>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</si>
  <si>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</si>
  <si>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</si>
  <si>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</si>
  <si>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</si>
  <si>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</si>
  <si>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</si>
  <si>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</si>
  <si>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</si>
  <si>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</si>
  <si>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</si>
  <si>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</si>
  <si>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</si>
  <si>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</si>
  <si>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</si>
  <si>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</si>
  <si>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</si>
  <si>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</si>
  <si>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</si>
  <si>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</si>
  <si>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</si>
  <si>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</si>
  <si>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</si>
  <si>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</si>
  <si>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</si>
  <si>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</si>
  <si>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</si>
  <si>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</si>
  <si>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</si>
  <si>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</si>
  <si>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</si>
  <si>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</si>
  <si>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</si>
  <si>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</si>
  <si>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</si>
  <si>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</si>
  <si>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</si>
  <si>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</si>
  <si>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</si>
  <si>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</si>
  <si>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</si>
  <si>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</si>
  <si>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</si>
  <si>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</si>
  <si>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</si>
  <si>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</si>
  <si>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</si>
  <si>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</si>
  <si>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</si>
  <si>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</si>
  <si>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</si>
  <si>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</si>
  <si>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</si>
  <si>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</si>
  <si>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</si>
  <si>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</si>
  <si>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</si>
  <si>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</si>
  <si>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</si>
  <si>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</si>
  <si>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</si>
  <si>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</si>
  <si>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</si>
  <si>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</si>
  <si>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</si>
  <si>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</si>
  <si>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</si>
  <si>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</si>
  <si>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</si>
  <si>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</si>
  <si>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</si>
  <si>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</si>
  <si>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</si>
  <si>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</si>
  <si>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</si>
  <si>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</si>
  <si>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</si>
  <si>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</si>
  <si>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</si>
  <si>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</si>
  <si>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</si>
  <si>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</si>
  <si>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</si>
  <si>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</si>
  <si>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</si>
  <si>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</si>
  <si>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</si>
  <si>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</si>
  <si>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</si>
  <si>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</si>
  <si>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</si>
  <si>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</si>
  <si>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</si>
  <si>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</si>
  <si>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</si>
  <si>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</si>
  <si>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</si>
  <si>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</si>
  <si>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</si>
  <si>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</si>
  <si>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</si>
  <si>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</si>
  <si>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</si>
  <si>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</si>
  <si>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</si>
  <si>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</si>
  <si>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</si>
  <si>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</si>
  <si>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</si>
  <si>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</si>
  <si>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</si>
  <si>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</si>
  <si>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</si>
  <si>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</si>
  <si>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</si>
  <si>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</si>
  <si>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</si>
  <si>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</si>
  <si>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</si>
  <si>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</si>
  <si>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</si>
  <si>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</si>
  <si>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</si>
  <si>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</si>
  <si>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</si>
  <si>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</si>
  <si>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</si>
  <si>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</si>
  <si>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</si>
  <si>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</si>
  <si>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</si>
  <si>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</si>
  <si>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</si>
  <si>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</si>
  <si>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</si>
  <si>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</si>
  <si>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</si>
  <si>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</si>
  <si>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</si>
  <si>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</si>
  <si>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</si>
  <si>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</si>
  <si>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</si>
  <si>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</si>
  <si>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</si>
  <si>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</si>
  <si>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</si>
  <si>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</si>
  <si>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</si>
  <si>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</si>
  <si>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</si>
  <si>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</si>
  <si>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</si>
  <si>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</si>
  <si>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</si>
  <si>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</si>
  <si>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</si>
  <si>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</si>
  <si>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</si>
  <si>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</si>
  <si>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</si>
  <si>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</si>
  <si>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</si>
  <si>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</si>
  <si>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</si>
  <si>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</si>
  <si>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</si>
  <si>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</si>
  <si>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</si>
  <si>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</si>
  <si>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</si>
  <si>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</si>
  <si>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</si>
  <si>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</si>
  <si>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</si>
  <si>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</si>
  <si>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</si>
  <si>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</si>
  <si>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</si>
  <si>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</si>
  <si>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</si>
  <si>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</si>
  <si>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</si>
  <si>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</si>
  <si>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</si>
  <si>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</si>
  <si>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</si>
  <si>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</si>
  <si>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</si>
  <si>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</si>
  <si>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</si>
  <si>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</si>
  <si>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</si>
  <si>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</si>
  <si>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</si>
  <si>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</si>
  <si>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</si>
  <si>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</si>
  <si>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</si>
  <si>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</si>
  <si>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</si>
  <si>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</si>
  <si>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</si>
  <si>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</si>
  <si>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</si>
  <si>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</si>
  <si>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</si>
  <si>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</si>
  <si>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</si>
  <si>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</si>
  <si>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</si>
  <si>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</si>
  <si>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</si>
  <si>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</si>
  <si>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</si>
  <si>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</si>
  <si>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</si>
  <si>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</si>
  <si>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</si>
  <si>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</si>
  <si>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</si>
  <si>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</si>
  <si>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</si>
  <si>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</si>
  <si>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</si>
  <si>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</si>
  <si>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</si>
  <si>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</si>
  <si>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</si>
  <si>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</si>
  <si>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</si>
  <si>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</si>
  <si>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</si>
  <si>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</si>
  <si>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</si>
  <si>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</si>
  <si>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</si>
  <si>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</si>
  <si>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</si>
  <si>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</si>
  <si>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</si>
  <si>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</si>
  <si>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</si>
  <si>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</si>
  <si>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</si>
  <si>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</si>
  <si>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</si>
  <si>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</si>
  <si>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</si>
  <si>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</si>
  <si>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</si>
  <si>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</si>
  <si>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</si>
  <si>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</si>
  <si>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</si>
  <si>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</si>
  <si>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</si>
  <si>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</si>
  <si>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</si>
  <si>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</si>
  <si>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</si>
  <si>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</si>
  <si>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</si>
  <si>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</si>
  <si>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</si>
  <si>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</si>
  <si>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</si>
  <si>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</si>
  <si>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</si>
  <si>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</si>
  <si>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</si>
  <si>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</si>
  <si>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</si>
  <si>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</si>
  <si>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</si>
  <si>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</si>
  <si>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</si>
  <si>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</si>
  <si>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</si>
  <si>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</si>
  <si>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</si>
  <si>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</si>
  <si>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</si>
  <si>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</si>
  <si>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</si>
  <si>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</si>
  <si>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</si>
  <si>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</si>
  <si>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</si>
  <si>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</si>
  <si>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</si>
  <si>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</si>
  <si>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</si>
  <si>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</si>
  <si>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</si>
  <si>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</si>
  <si>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</si>
  <si>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</si>
  <si>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</si>
  <si>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</si>
  <si>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</si>
  <si>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</si>
  <si>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</si>
  <si>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</si>
  <si>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</si>
  <si>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</si>
  <si>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</si>
  <si>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</si>
  <si>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</si>
  <si>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</si>
  <si>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</si>
  <si>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</si>
  <si>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</si>
  <si>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</si>
  <si>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</si>
  <si>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</si>
  <si>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</si>
  <si>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</si>
  <si>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</si>
  <si>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</si>
  <si>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</si>
  <si>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</si>
  <si>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</si>
  <si>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</si>
  <si>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</si>
  <si>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</si>
  <si>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</si>
  <si>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</si>
  <si>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</si>
  <si>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</si>
  <si>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</si>
  <si>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</si>
  <si>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</si>
  <si>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</si>
  <si>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</si>
  <si>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</si>
  <si>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</si>
  <si>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</si>
  <si>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</si>
  <si>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</si>
  <si>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</si>
  <si>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</si>
  <si>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</si>
  <si>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</si>
  <si>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</si>
  <si>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</si>
  <si>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</si>
  <si>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</si>
  <si>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</si>
  <si>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</si>
  <si>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</si>
  <si>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</si>
  <si>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</si>
  <si>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</si>
  <si>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</si>
  <si>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</si>
  <si>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</si>
  <si>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</si>
  <si>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</si>
  <si>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</si>
  <si>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</si>
  <si>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</si>
  <si>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</si>
  <si>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</si>
  <si>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</si>
  <si>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</si>
  <si>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</si>
  <si>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</si>
  <si>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</si>
  <si>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</si>
  <si>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</si>
  <si>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</si>
  <si>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</si>
  <si>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</si>
  <si>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</si>
  <si>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</si>
  <si>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</si>
  <si>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</si>
  <si>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</si>
  <si>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</si>
  <si>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</si>
  <si>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</si>
  <si>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</si>
  <si>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</si>
  <si>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</si>
  <si>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</si>
  <si>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</si>
  <si>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</si>
  <si>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</si>
  <si>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</si>
  <si>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</si>
  <si>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</si>
  <si>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</si>
  <si>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</si>
  <si>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</si>
  <si>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</si>
  <si>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</si>
  <si>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</si>
  <si>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</si>
  <si>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</si>
  <si>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</si>
  <si>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</si>
  <si>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</si>
  <si>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</si>
  <si>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</si>
  <si>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</si>
  <si>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</si>
  <si>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</si>
  <si>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</si>
  <si>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</si>
  <si>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</si>
  <si>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</si>
  <si>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</si>
  <si>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</si>
  <si>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</si>
  <si>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</si>
  <si>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</si>
  <si>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</si>
  <si>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</si>
  <si>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</si>
  <si>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</si>
  <si>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</si>
  <si>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</si>
  <si>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</si>
  <si>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</si>
  <si>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</si>
  <si>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</si>
  <si>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</si>
  <si>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</si>
  <si>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</si>
  <si>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</si>
  <si>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</si>
  <si>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</si>
  <si>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</si>
  <si>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</si>
  <si>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</si>
  <si>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</si>
  <si>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</si>
  <si>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</si>
  <si>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</si>
  <si>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</si>
  <si>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</si>
  <si>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</si>
  <si>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</si>
  <si>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</si>
  <si>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</si>
  <si>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</si>
  <si>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</si>
  <si>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</si>
  <si>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</si>
  <si>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</si>
  <si>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</si>
  <si>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</si>
  <si>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</si>
  <si>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</si>
  <si>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</si>
  <si>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</si>
  <si>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</si>
  <si>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</si>
  <si>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</si>
  <si>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</si>
  <si>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</si>
  <si>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</si>
  <si>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</si>
  <si>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</si>
  <si>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</si>
  <si>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</si>
  <si>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</si>
  <si>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</si>
  <si>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</si>
  <si>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</si>
  <si>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</si>
  <si>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</si>
  <si>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</si>
  <si>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</si>
  <si>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</si>
  <si>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</si>
  <si>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</si>
  <si>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</si>
  <si>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</si>
  <si>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</si>
  <si>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</si>
  <si>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</si>
  <si>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</si>
  <si>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</si>
  <si>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</si>
  <si>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</si>
  <si>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</si>
  <si>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</si>
  <si>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</si>
  <si>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</si>
  <si>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</si>
  <si>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</si>
  <si>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</si>
  <si>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</si>
  <si>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</si>
  <si>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</si>
  <si>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</si>
  <si>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</si>
  <si>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</si>
  <si>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</si>
  <si>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</si>
  <si>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</si>
  <si>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</si>
  <si>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</si>
  <si>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</si>
  <si>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</si>
  <si>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</si>
  <si>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</si>
  <si>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</si>
  <si>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</si>
  <si>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</si>
  <si>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</si>
  <si>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</si>
  <si>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</si>
  <si>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</si>
  <si>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</si>
  <si>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</si>
  <si>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</si>
  <si>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</si>
  <si>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</si>
  <si>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</si>
  <si>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</si>
  <si>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</si>
  <si>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</si>
  <si>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</si>
  <si>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</si>
  <si>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</si>
  <si>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</si>
  <si>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</si>
  <si>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</si>
  <si>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</si>
  <si>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</si>
  <si>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</si>
  <si>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</si>
  <si>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</si>
  <si>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</si>
  <si>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</si>
  <si>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</si>
  <si>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</si>
  <si>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</si>
  <si>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</si>
  <si>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</si>
  <si>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</si>
  <si>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</si>
  <si>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</si>
  <si>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</si>
  <si>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</si>
  <si>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</si>
  <si>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</si>
  <si>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</si>
  <si>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</si>
  <si>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</si>
  <si>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</si>
  <si>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</si>
  <si>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</si>
  <si>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</si>
  <si>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</si>
  <si>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</si>
  <si>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</si>
  <si>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</si>
  <si>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</si>
  <si>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</si>
  <si>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</si>
  <si>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</si>
  <si>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</si>
  <si>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</si>
  <si>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</si>
  <si>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</si>
  <si>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</si>
  <si>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</si>
  <si>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</si>
  <si>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</si>
  <si>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</si>
  <si>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</si>
  <si>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</si>
  <si>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</si>
  <si>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</si>
  <si>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</si>
  <si>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</si>
  <si>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</si>
  <si>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</si>
  <si>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</si>
  <si>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</si>
  <si>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</si>
  <si>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</si>
  <si>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</si>
  <si>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</si>
  <si>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</si>
  <si>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</si>
  <si>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</si>
  <si>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</si>
  <si>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</si>
  <si>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</si>
  <si>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</si>
  <si>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</si>
  <si>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</si>
  <si>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</si>
  <si>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</si>
  <si>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</si>
  <si>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</si>
  <si>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</si>
  <si>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</si>
  <si>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</si>
  <si>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</si>
  <si>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</si>
  <si>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</si>
  <si>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</si>
  <si>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</si>
  <si>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</si>
  <si>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</si>
  <si>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</si>
  <si>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</si>
  <si>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</si>
  <si>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</si>
  <si>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</si>
  <si>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</si>
  <si>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</si>
  <si>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</si>
  <si>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</si>
  <si>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</si>
  <si>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</si>
  <si>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</si>
  <si>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</si>
  <si>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</si>
  <si>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</si>
  <si>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</si>
  <si>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</si>
  <si>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</si>
  <si>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</si>
  <si>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</si>
  <si>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</si>
  <si>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</si>
  <si>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</si>
  <si>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</si>
  <si>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</si>
  <si>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</si>
  <si>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</si>
  <si>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</si>
  <si>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</si>
  <si>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</si>
  <si>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</si>
  <si>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</si>
  <si>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</si>
  <si>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</si>
  <si>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</si>
  <si>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</si>
  <si>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</si>
  <si>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</si>
  <si>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</si>
  <si>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</si>
  <si>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</si>
  <si>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</si>
  <si>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</si>
  <si>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</si>
  <si>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</si>
  <si>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</si>
  <si>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</si>
  <si>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</si>
  <si>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</si>
  <si>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</si>
  <si>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</si>
  <si>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</si>
  <si>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</si>
  <si>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</si>
  <si>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</si>
  <si>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</si>
  <si>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</si>
  <si>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</si>
  <si>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</si>
  <si>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</si>
  <si>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</si>
  <si>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</si>
  <si>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</si>
  <si>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</si>
  <si>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</si>
  <si>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</si>
  <si>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</si>
  <si>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</si>
  <si>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</si>
  <si>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</si>
  <si>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</si>
  <si>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</si>
  <si>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</si>
  <si>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</si>
  <si>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</si>
  <si>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</si>
  <si>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</si>
  <si>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</si>
  <si>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</si>
  <si>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</si>
  <si>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</si>
  <si>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</si>
  <si>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</si>
  <si>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</si>
  <si>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</si>
  <si>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</si>
  <si>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</si>
  <si>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</si>
  <si>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</si>
  <si>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</si>
  <si>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</si>
  <si>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</si>
  <si>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</si>
  <si>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</si>
  <si>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</si>
  <si>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</si>
  <si>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</si>
  <si>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</si>
  <si>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</si>
  <si>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</si>
  <si>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</si>
  <si>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</si>
  <si>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</si>
  <si>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</si>
  <si>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</si>
  <si>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</si>
  <si>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</si>
  <si>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</si>
  <si>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</si>
  <si>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</si>
  <si>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</si>
  <si>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</si>
  <si>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</si>
  <si>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</si>
  <si>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</si>
  <si>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</si>
  <si>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</si>
  <si>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</si>
  <si>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</si>
  <si>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</si>
  <si>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</si>
  <si>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</si>
  <si>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</si>
  <si>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</si>
  <si>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</si>
  <si>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</si>
  <si>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</si>
  <si>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</si>
  <si>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</si>
  <si>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</si>
  <si>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</si>
  <si>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</si>
  <si>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</si>
  <si>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</si>
  <si>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</si>
  <si>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</si>
  <si>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</si>
  <si>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</si>
  <si>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</si>
  <si>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</si>
  <si>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</si>
  <si>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</si>
  <si>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</si>
  <si>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</si>
  <si>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</si>
  <si>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</si>
  <si>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</si>
  <si>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</si>
  <si>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</si>
  <si>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</si>
  <si>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</si>
  <si>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</si>
  <si>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</si>
  <si>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</si>
  <si>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</si>
  <si>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</si>
  <si>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</si>
  <si>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</si>
  <si>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</si>
  <si>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</si>
  <si>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</si>
  <si>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</si>
  <si>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</si>
  <si>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</si>
  <si>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</si>
  <si>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</si>
  <si>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</si>
  <si>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</si>
  <si>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</si>
  <si>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</si>
  <si>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</si>
  <si>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</si>
  <si>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</si>
  <si>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</si>
  <si>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</si>
  <si>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</si>
  <si>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</si>
  <si>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</si>
  <si>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</si>
  <si>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</si>
  <si>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</si>
  <si>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</si>
  <si>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</si>
  <si>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</si>
  <si>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</si>
  <si>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</si>
  <si>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</si>
  <si>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</si>
  <si>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</si>
  <si>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</si>
  <si>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</si>
  <si>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</si>
  <si>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</si>
  <si>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</si>
  <si>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</si>
  <si>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</si>
  <si>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</si>
  <si>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</si>
  <si>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</si>
  <si>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</si>
  <si>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</si>
  <si>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</si>
  <si>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</si>
  <si>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</si>
  <si>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</si>
  <si>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</si>
  <si>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</si>
  <si>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</si>
  <si>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</si>
  <si>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</si>
  <si>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</si>
  <si>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</si>
  <si>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</si>
  <si>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</si>
  <si>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</si>
  <si>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</si>
  <si>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</si>
  <si>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</si>
  <si>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</si>
  <si>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</si>
  <si>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</si>
  <si>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</si>
  <si>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</si>
  <si>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</si>
  <si>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</si>
  <si>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</si>
  <si>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</si>
  <si>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</si>
  <si>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</si>
  <si>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</si>
  <si>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</si>
  <si>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</si>
  <si>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</si>
  <si>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</si>
  <si>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</si>
  <si>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</si>
  <si>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</si>
  <si>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</si>
  <si>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</si>
  <si>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</si>
  <si>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</si>
  <si>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</si>
  <si>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</si>
  <si>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</si>
  <si>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</si>
  <si>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</si>
  <si>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</si>
  <si>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</si>
  <si>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</si>
  <si>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</si>
  <si>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</si>
  <si>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</si>
  <si>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</si>
  <si>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</si>
  <si>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</si>
  <si>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</si>
  <si>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</si>
  <si>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</si>
  <si>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</si>
  <si>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</si>
  <si>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</si>
  <si>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</si>
  <si>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</si>
  <si>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</si>
  <si>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</si>
  <si>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</si>
  <si>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</si>
  <si>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</si>
  <si>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</si>
  <si>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</si>
  <si>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</si>
  <si>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</si>
  <si>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</si>
  <si>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</si>
  <si>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</si>
  <si>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</si>
  <si>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</si>
  <si>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</si>
  <si>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</si>
  <si>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</si>
  <si>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</si>
  <si>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</si>
  <si>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</si>
  <si>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</si>
  <si>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</si>
  <si>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</si>
  <si>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</si>
  <si>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</si>
  <si>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</si>
  <si>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</si>
  <si>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</si>
  <si>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</si>
  <si>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</si>
  <si>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</si>
  <si>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</si>
  <si>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</si>
  <si>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</si>
  <si>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</si>
  <si>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</si>
  <si>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</si>
  <si>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</si>
  <si>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</si>
  <si>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</si>
  <si>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</si>
  <si>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</si>
  <si>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</si>
  <si>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</si>
  <si>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</si>
  <si>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</si>
  <si>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</si>
  <si>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</si>
  <si>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</si>
  <si>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</si>
  <si>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</si>
  <si>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</si>
  <si>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</si>
  <si>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</si>
  <si>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</si>
  <si>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</si>
  <si>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</si>
  <si>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</si>
  <si>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</si>
  <si>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</si>
  <si>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</si>
  <si>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</si>
  <si>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</si>
  <si>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</si>
  <si>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</si>
  <si>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</si>
  <si>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</si>
  <si>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</si>
  <si>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</si>
  <si>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</si>
  <si>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</si>
  <si>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</si>
  <si>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</si>
  <si>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</si>
  <si>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</si>
  <si>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</si>
  <si>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</si>
  <si>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</si>
  <si>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</si>
  <si>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</si>
  <si>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</si>
  <si>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</si>
  <si>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</si>
  <si>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</si>
  <si>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</si>
  <si>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</si>
  <si>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</si>
  <si>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</si>
  <si>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</si>
  <si>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</si>
  <si>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</si>
  <si>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</si>
  <si>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</si>
  <si>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</si>
  <si>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</si>
  <si>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</si>
  <si>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</si>
  <si>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</si>
  <si>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</si>
  <si>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</si>
  <si>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</si>
  <si>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</si>
  <si>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</si>
  <si>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</si>
  <si>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</si>
  <si>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</si>
  <si>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</si>
  <si>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</si>
  <si>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</si>
  <si>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</si>
  <si>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</si>
  <si>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</si>
  <si>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</si>
  <si>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</si>
  <si>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</si>
  <si>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</si>
  <si>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</si>
  <si>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</si>
  <si>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</si>
  <si>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</si>
  <si>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</si>
  <si>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</si>
  <si>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</si>
  <si>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</si>
  <si>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</si>
  <si>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</si>
  <si>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</si>
  <si>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</si>
  <si>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</si>
  <si>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</si>
  <si>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</si>
  <si>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</si>
  <si>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</si>
  <si>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</si>
  <si>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</si>
  <si>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</si>
  <si>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</si>
  <si>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</si>
  <si>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</si>
  <si>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</si>
  <si>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</si>
  <si>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</si>
  <si>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</si>
  <si>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</si>
  <si>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</si>
  <si>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</si>
  <si>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</si>
  <si>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</si>
  <si>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</si>
  <si>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</si>
  <si>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</si>
  <si>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</si>
  <si>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</si>
  <si>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</si>
  <si>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</si>
  <si>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</si>
  <si>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</si>
  <si>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</si>
  <si>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</si>
  <si>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</si>
  <si>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</si>
  <si>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</si>
  <si>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</si>
  <si>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</si>
  <si>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</si>
  <si>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</si>
  <si>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</si>
  <si>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</si>
  <si>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</si>
  <si>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</si>
  <si>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</si>
  <si>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</si>
  <si>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</si>
  <si>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</si>
  <si>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</si>
  <si>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</si>
  <si>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</si>
  <si>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</si>
  <si>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</si>
  <si>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</si>
  <si>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</si>
  <si>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</si>
  <si>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</si>
  <si>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</si>
  <si>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</si>
  <si>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</si>
  <si>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</si>
  <si>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</si>
  <si>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</si>
  <si>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</si>
  <si>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</si>
  <si>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</si>
  <si>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</si>
  <si>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</si>
  <si>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</si>
  <si>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</si>
  <si>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</si>
  <si>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</si>
  <si>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</si>
  <si>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</si>
  <si>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</si>
  <si>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</si>
  <si>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</si>
  <si>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</si>
  <si>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</si>
  <si>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</si>
  <si>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</si>
  <si>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</si>
  <si>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</si>
  <si>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</si>
  <si>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</si>
  <si>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</si>
  <si>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</si>
  <si>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</si>
  <si>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</si>
  <si>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</si>
  <si>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</si>
  <si>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</si>
  <si>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</si>
  <si>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</si>
  <si>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</si>
  <si>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</si>
  <si>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</si>
  <si>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</si>
  <si>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</si>
  <si>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</si>
  <si>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</si>
  <si>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</si>
  <si>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</si>
  <si>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</si>
  <si>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</si>
  <si>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</si>
  <si>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</si>
  <si>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</si>
  <si>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</si>
  <si>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</si>
  <si>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</si>
  <si>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</si>
  <si>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</si>
  <si>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</si>
  <si>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</si>
  <si>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</si>
  <si>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</si>
  <si>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</si>
  <si>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</si>
  <si>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</si>
  <si>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</si>
  <si>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</si>
  <si>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</si>
  <si>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</si>
  <si>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</si>
  <si>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</si>
  <si>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</si>
  <si>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</si>
  <si>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</si>
  <si>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</si>
  <si>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</si>
  <si>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</si>
  <si>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</si>
  <si>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</si>
  <si>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</si>
  <si>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</si>
  <si>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</si>
  <si>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</si>
  <si>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</si>
  <si>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</si>
  <si>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</si>
  <si>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</si>
  <si>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</si>
  <si>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</si>
  <si>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</si>
  <si>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</si>
  <si>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</si>
  <si>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</si>
  <si>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</si>
  <si>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</si>
  <si>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</si>
  <si>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</si>
  <si>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</si>
  <si>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</si>
  <si>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</si>
  <si>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</si>
  <si>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</si>
  <si>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</si>
  <si>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</si>
  <si>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</si>
  <si>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</si>
  <si>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</si>
  <si>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</si>
  <si>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</si>
  <si>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</si>
  <si>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</si>
  <si>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</si>
  <si>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</si>
  <si>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</si>
  <si>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</si>
  <si>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</si>
  <si>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</si>
  <si>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</si>
  <si>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</si>
  <si>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</si>
  <si>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</si>
  <si>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</si>
  <si>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</si>
  <si>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</si>
  <si>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</si>
  <si>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</si>
  <si>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</si>
  <si>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</si>
  <si>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</si>
  <si>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</si>
  <si>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</si>
  <si>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</si>
  <si>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</si>
  <si>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</si>
  <si>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</si>
  <si>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</si>
  <si>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</si>
  <si>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</si>
  <si>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</si>
  <si>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</si>
  <si>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</si>
  <si>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</si>
  <si>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</si>
  <si>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</si>
  <si>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</si>
  <si>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</si>
  <si>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</si>
  <si>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</si>
  <si>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</si>
  <si>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</si>
  <si>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</si>
  <si>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</si>
  <si>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</si>
  <si>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</si>
  <si>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</si>
  <si>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</si>
  <si>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</si>
  <si>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</si>
  <si>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</si>
  <si>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</si>
  <si>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</si>
  <si>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</si>
  <si>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</si>
  <si>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</si>
  <si>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</si>
  <si>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</si>
  <si>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</si>
  <si>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</si>
  <si>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</si>
  <si>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</si>
  <si>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</si>
  <si>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</si>
  <si>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</si>
  <si>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</si>
  <si>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</si>
  <si>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</si>
  <si>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</si>
  <si>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</si>
  <si>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</si>
  <si>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</si>
  <si>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</si>
  <si>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</si>
  <si>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</si>
  <si>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</si>
  <si>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</si>
  <si>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</si>
  <si>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</si>
  <si>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</si>
  <si>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</si>
  <si>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</si>
  <si>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</si>
  <si>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</si>
  <si>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</si>
  <si>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</si>
  <si>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</si>
  <si>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</si>
  <si>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</si>
  <si>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</si>
  <si>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</si>
  <si>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</si>
  <si>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</si>
  <si>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</si>
  <si>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</si>
  <si>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</si>
  <si>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</si>
  <si>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</si>
  <si>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</si>
  <si>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</si>
  <si>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</si>
  <si>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</si>
  <si>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</si>
  <si>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</si>
  <si>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</si>
  <si>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</si>
  <si>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</si>
  <si>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</si>
  <si>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</si>
  <si>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</si>
  <si>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</si>
  <si>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</si>
  <si>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</si>
  <si>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</si>
  <si>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</si>
  <si>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</si>
  <si>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</si>
  <si>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</si>
  <si>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</si>
  <si>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</si>
  <si>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</si>
  <si>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</si>
  <si>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</si>
  <si>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</si>
  <si>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</si>
  <si>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</si>
  <si>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</si>
  <si>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</si>
  <si>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</si>
  <si>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</si>
  <si>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</si>
  <si>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</si>
  <si>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</si>
  <si>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</si>
  <si>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</si>
  <si>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</si>
  <si>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</si>
  <si>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</si>
  <si>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</si>
  <si>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</si>
  <si>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</si>
  <si>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</si>
  <si>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</si>
  <si>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</si>
  <si>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</si>
  <si>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</si>
  <si>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</si>
  <si>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</si>
  <si>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</si>
  <si>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</si>
  <si>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</si>
  <si>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</si>
  <si>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</si>
  <si>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</si>
  <si>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</si>
  <si>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</si>
  <si>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</si>
  <si>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</si>
  <si>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</si>
  <si>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</si>
  <si>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</si>
  <si>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</si>
  <si>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</si>
  <si>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</si>
  <si>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</si>
  <si>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</si>
  <si>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</si>
  <si>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</si>
  <si>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</si>
  <si>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</si>
  <si>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</si>
  <si>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</si>
  <si>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</si>
  <si>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</si>
  <si>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</si>
  <si>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</si>
  <si>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</si>
  <si>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</si>
  <si>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</si>
  <si>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</si>
  <si>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</si>
  <si>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</si>
  <si>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</si>
  <si>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</si>
  <si>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</si>
  <si>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</si>
  <si>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</si>
  <si>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</si>
  <si>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</si>
  <si>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</si>
  <si>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</si>
  <si>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</si>
  <si>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</si>
  <si>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</si>
  <si>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</si>
  <si>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</si>
  <si>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</si>
  <si>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</si>
  <si>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</si>
  <si>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</si>
  <si>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</si>
  <si>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</si>
  <si>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</si>
  <si>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</si>
  <si>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</si>
  <si>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</si>
  <si>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</si>
  <si>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</si>
  <si>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</si>
  <si>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</si>
  <si>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</si>
  <si>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</si>
  <si>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</si>
  <si>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</si>
  <si>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</si>
  <si>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</si>
  <si>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</si>
  <si>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</si>
  <si>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</si>
  <si>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</si>
  <si>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</si>
  <si>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</si>
  <si>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</si>
  <si>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</si>
  <si>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</si>
  <si>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</si>
  <si>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</si>
  <si>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</si>
  <si>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</si>
  <si>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</si>
  <si>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</si>
  <si>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</si>
  <si>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</si>
  <si>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</si>
  <si>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</si>
  <si>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</si>
  <si>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</si>
  <si>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</si>
  <si>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</si>
  <si>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</si>
  <si>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</si>
  <si>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</si>
  <si>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</si>
  <si>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</si>
  <si>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</si>
  <si>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</si>
  <si>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</si>
  <si>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</si>
  <si>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</si>
  <si>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</si>
  <si>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</si>
  <si>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</si>
  <si>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</si>
  <si>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</si>
  <si>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</si>
  <si>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</si>
  <si>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</si>
  <si>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</si>
  <si>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</si>
  <si>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</si>
  <si>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</si>
  <si>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</si>
  <si>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</si>
  <si>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</si>
  <si>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</si>
  <si>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</si>
  <si>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</si>
  <si>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</si>
  <si>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</si>
  <si>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</si>
  <si>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</si>
  <si>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</si>
  <si>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</si>
  <si>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</si>
  <si>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</si>
  <si>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</si>
  <si>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</si>
  <si>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</si>
  <si>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</si>
  <si>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</si>
  <si>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</si>
  <si>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</si>
  <si>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</si>
  <si>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</si>
  <si>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</si>
  <si>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</si>
  <si>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</si>
  <si>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</si>
  <si>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</si>
  <si>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</si>
  <si>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</si>
  <si>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</si>
  <si>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</si>
  <si>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</si>
  <si>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</si>
  <si>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</si>
  <si>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</si>
  <si>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</si>
  <si>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</si>
  <si>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</si>
  <si>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</si>
  <si>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</si>
  <si>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</si>
  <si>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</si>
  <si>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</si>
  <si>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</si>
  <si>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</si>
  <si>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</si>
  <si>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</si>
  <si>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</si>
  <si>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</si>
  <si>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</si>
  <si>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</si>
  <si>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</si>
  <si>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</si>
  <si>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</si>
  <si>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</si>
  <si>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</si>
  <si>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</si>
  <si>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</si>
  <si>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</si>
  <si>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</si>
  <si>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</si>
  <si>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</si>
  <si>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</si>
  <si>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</si>
  <si>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</si>
  <si>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</si>
  <si>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</si>
  <si>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</si>
  <si>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</si>
  <si>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</si>
  <si>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</si>
  <si>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</si>
  <si>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</si>
  <si>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</si>
  <si>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</si>
  <si>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</si>
  <si>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</si>
  <si>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</si>
  <si>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</si>
  <si>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</si>
  <si>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</si>
  <si>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</si>
  <si>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</si>
  <si>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</si>
  <si>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</si>
  <si>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</si>
  <si>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</si>
  <si>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</si>
  <si>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</si>
  <si>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</si>
  <si>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</si>
  <si>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</si>
  <si>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</si>
  <si>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</si>
  <si>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</si>
  <si>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</si>
  <si>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</si>
  <si>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</si>
  <si>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</si>
  <si>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</si>
  <si>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</si>
  <si>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</si>
  <si>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</si>
  <si>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</si>
  <si>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</si>
  <si>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</si>
  <si>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</si>
  <si>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</si>
  <si>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</si>
  <si>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</si>
  <si>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</si>
  <si>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</si>
  <si>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</si>
  <si>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</si>
  <si>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</si>
  <si>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</si>
  <si>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</si>
  <si>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</si>
  <si>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</si>
  <si>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</si>
  <si>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</si>
  <si>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</si>
  <si>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</si>
  <si>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</si>
  <si>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</si>
  <si>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</si>
  <si>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</si>
  <si>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</si>
  <si>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</si>
  <si>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</si>
  <si>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</si>
  <si>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</si>
  <si>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</si>
  <si>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</si>
  <si>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</si>
  <si>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</si>
  <si>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</si>
  <si>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</si>
  <si>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</si>
  <si>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</si>
  <si>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</si>
  <si>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</si>
  <si>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</si>
  <si>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</si>
  <si>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</si>
  <si>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</si>
  <si>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</si>
  <si>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</si>
  <si>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</si>
  <si>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</si>
  <si>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</si>
  <si>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</si>
  <si>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</si>
  <si>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</si>
  <si>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</si>
  <si>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</si>
  <si>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</si>
  <si>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</si>
  <si>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</si>
  <si>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</si>
  <si>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</si>
  <si>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</si>
  <si>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</si>
  <si>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</si>
  <si>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</si>
  <si>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</si>
  <si>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</si>
  <si>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</si>
  <si>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</si>
  <si>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</si>
  <si>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</si>
  <si>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</si>
  <si>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</si>
  <si>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</si>
  <si>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</si>
  <si>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</si>
  <si>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</si>
  <si>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</si>
  <si>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</si>
  <si>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</si>
  <si>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</si>
  <si>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</si>
  <si>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</si>
  <si>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</si>
  <si>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</si>
  <si>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</si>
  <si>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</si>
  <si>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</si>
  <si>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</si>
  <si>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</si>
  <si>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</si>
  <si>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</si>
  <si>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</si>
  <si>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</si>
  <si>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</si>
  <si>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</si>
  <si>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</si>
  <si>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</si>
  <si>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</si>
  <si>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</si>
  <si>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</si>
  <si>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</si>
  <si>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</si>
  <si>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</si>
  <si>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</si>
  <si>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</si>
  <si>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</si>
  <si>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</si>
  <si>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</si>
  <si>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</si>
  <si>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</si>
  <si>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</si>
  <si>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</si>
  <si>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</si>
  <si>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</si>
  <si>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</si>
  <si>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</si>
  <si>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</si>
  <si>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</si>
  <si>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</si>
  <si>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</si>
  <si>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</si>
  <si>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</si>
  <si>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</si>
  <si>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</si>
  <si>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</si>
  <si>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</si>
  <si>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</si>
  <si>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</si>
  <si>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</si>
  <si>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</si>
  <si>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</si>
  <si>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</si>
  <si>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</si>
  <si>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</si>
  <si>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</si>
  <si>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</si>
  <si>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</si>
  <si>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</si>
  <si>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</si>
  <si>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</si>
  <si>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</si>
  <si>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</si>
  <si>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</si>
  <si>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</si>
  <si>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</si>
  <si>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</si>
  <si>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</si>
  <si>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</si>
  <si>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</si>
  <si>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</si>
  <si>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</si>
  <si>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</si>
  <si>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</si>
  <si>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</si>
  <si>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</si>
  <si>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</si>
  <si>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</si>
  <si>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</si>
  <si>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</si>
  <si>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</si>
  <si>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</si>
  <si>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</si>
  <si>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</si>
  <si>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</si>
  <si>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</si>
  <si>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</si>
  <si>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</si>
  <si>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</si>
  <si>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</si>
  <si>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</si>
  <si>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</si>
  <si>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</si>
  <si>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</si>
  <si>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</si>
  <si>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</si>
  <si>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</si>
  <si>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</si>
  <si>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</si>
  <si>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</si>
  <si>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</si>
  <si>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</si>
  <si>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</si>
  <si>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</si>
  <si>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</si>
  <si>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</si>
  <si>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</si>
  <si>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</si>
  <si>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</si>
  <si>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</si>
  <si>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</si>
  <si>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</si>
  <si>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</si>
  <si>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</si>
  <si>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</si>
  <si>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</si>
  <si>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</si>
  <si>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</si>
  <si>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</si>
  <si>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</si>
  <si>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</si>
  <si>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</si>
  <si>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</si>
  <si>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</si>
  <si>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</si>
  <si>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</si>
  <si>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</si>
  <si>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</si>
  <si>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</si>
  <si>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</si>
  <si>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</si>
  <si>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</si>
  <si>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</si>
  <si>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</si>
  <si>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</si>
  <si>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</si>
  <si>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</si>
  <si>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</si>
  <si>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</si>
  <si>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</si>
  <si>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</si>
  <si>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</si>
  <si>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</si>
  <si>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</si>
  <si>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</si>
  <si>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</si>
  <si>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</si>
  <si>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</si>
  <si>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</si>
  <si>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</si>
  <si>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</si>
  <si>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</si>
  <si>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</si>
  <si>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</si>
  <si>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</si>
  <si>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</si>
  <si>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</si>
  <si>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</si>
  <si>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</si>
  <si>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</si>
  <si>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</si>
  <si>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</si>
  <si>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</si>
  <si>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</si>
  <si>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</si>
  <si>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</si>
  <si>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</si>
  <si>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</si>
  <si>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</si>
  <si>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</si>
  <si>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</si>
  <si>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</si>
  <si>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</si>
  <si>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</si>
  <si>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</si>
  <si>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</si>
  <si>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</si>
  <si>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</si>
  <si>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</si>
  <si>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</si>
  <si>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</si>
  <si>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</si>
  <si>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</si>
  <si>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</si>
  <si>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</si>
  <si>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</si>
  <si>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</si>
  <si>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</si>
  <si>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</si>
  <si>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</si>
  <si>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</si>
  <si>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</si>
  <si>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</si>
  <si>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</si>
  <si>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</si>
  <si>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</si>
  <si>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</si>
  <si>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</si>
  <si>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</si>
  <si>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</si>
  <si>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</si>
  <si>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</si>
  <si>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</si>
  <si>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</si>
  <si>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</si>
  <si>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</si>
  <si>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</si>
  <si>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</si>
  <si>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</si>
  <si>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</si>
  <si>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</si>
  <si>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</si>
  <si>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</si>
  <si>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</si>
  <si>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</si>
  <si>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</si>
  <si>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</si>
  <si>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</si>
  <si>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</si>
  <si>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</si>
  <si>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</si>
  <si>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</si>
  <si>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</si>
  <si>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</si>
  <si>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</si>
  <si>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</si>
  <si>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</si>
  <si>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</si>
  <si>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</si>
  <si>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</si>
  <si>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</si>
  <si>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</si>
  <si>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</si>
  <si>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</si>
  <si>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</si>
  <si>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</si>
  <si>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</si>
  <si>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</si>
  <si>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</si>
  <si>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</si>
  <si>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</si>
  <si>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</si>
  <si>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</si>
  <si>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</si>
  <si>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</si>
  <si>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</si>
  <si>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</si>
  <si>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</si>
  <si>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</si>
  <si>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</si>
  <si>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</si>
  <si>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</si>
  <si>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</si>
  <si>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</si>
  <si>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</si>
  <si>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</si>
  <si>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</si>
  <si>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</si>
  <si>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</si>
  <si>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</si>
  <si>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</si>
  <si>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</si>
  <si>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</si>
  <si>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</si>
  <si>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</si>
  <si>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</si>
  <si>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</si>
  <si>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</si>
  <si>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</si>
  <si>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</si>
  <si>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</si>
  <si>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</si>
  <si>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</si>
  <si>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</si>
  <si>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</si>
  <si>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</si>
  <si>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</si>
  <si>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</si>
  <si>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</si>
  <si>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</si>
  <si>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</si>
  <si>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</si>
  <si>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</si>
  <si>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</si>
  <si>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</si>
  <si>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</si>
  <si>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</si>
  <si>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</si>
  <si>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</si>
  <si>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</si>
  <si>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</si>
  <si>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</si>
  <si>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</si>
  <si>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</si>
  <si>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</si>
  <si>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</si>
  <si>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</si>
  <si>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</si>
  <si>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</si>
  <si>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</si>
  <si>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</si>
  <si>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</si>
  <si>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</si>
  <si>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</si>
  <si>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</si>
  <si>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</si>
  <si>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</si>
  <si>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</si>
  <si>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</si>
  <si>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</si>
  <si>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</si>
  <si>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</si>
  <si>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</si>
  <si>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</si>
  <si>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</si>
  <si>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</si>
  <si>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</si>
  <si>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</si>
  <si>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</si>
  <si>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</si>
  <si>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</si>
  <si>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</si>
  <si>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</si>
  <si>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</si>
  <si>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</si>
  <si>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</si>
  <si>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</si>
  <si>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</si>
  <si>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</si>
  <si>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</si>
  <si>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</si>
  <si>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</si>
  <si>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</si>
  <si>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</si>
  <si>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</si>
  <si>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</si>
  <si>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</si>
  <si>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</si>
  <si>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</si>
  <si>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</si>
  <si>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</si>
  <si>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</si>
  <si>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</si>
  <si>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</si>
  <si>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</si>
  <si>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</si>
  <si>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</si>
  <si>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</si>
  <si>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</si>
  <si>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</si>
  <si>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</si>
  <si>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</si>
  <si>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</si>
  <si>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</si>
  <si>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</si>
  <si>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</si>
  <si>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</si>
  <si>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</si>
  <si>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</si>
  <si>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</si>
  <si>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</si>
  <si>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</si>
  <si>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</si>
  <si>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</si>
  <si>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</si>
  <si>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</si>
  <si>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</si>
  <si>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</si>
  <si>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</si>
  <si>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</si>
  <si>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</si>
  <si>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</si>
  <si>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</si>
  <si>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</si>
  <si>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</si>
  <si>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</si>
  <si>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</si>
  <si>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</si>
  <si>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</si>
  <si>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</si>
  <si>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</si>
  <si>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</si>
  <si>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</si>
  <si>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</si>
  <si>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</si>
  <si>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</si>
  <si>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</si>
  <si>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</si>
  <si>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</si>
  <si>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</si>
  <si>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</si>
  <si>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</si>
  <si>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</si>
  <si>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</si>
  <si>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</si>
  <si>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</si>
  <si>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</si>
  <si>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</si>
  <si>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</si>
  <si>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</si>
  <si>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</si>
  <si>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</si>
  <si>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</si>
  <si>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</si>
  <si>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</si>
  <si>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</si>
  <si>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</si>
  <si>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</si>
  <si>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</si>
  <si>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</si>
  <si>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</si>
  <si>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</si>
  <si>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</si>
  <si>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</si>
  <si>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</si>
  <si>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</si>
  <si>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</si>
  <si>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</si>
  <si>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</si>
  <si>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</si>
  <si>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</si>
  <si>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</si>
  <si>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</si>
  <si>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</si>
  <si>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</si>
  <si>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</si>
  <si>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</si>
  <si>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</si>
  <si>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</si>
  <si>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</si>
  <si>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</si>
  <si>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</si>
  <si>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</si>
  <si>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</si>
  <si>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</si>
  <si>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</si>
  <si>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</si>
  <si>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</si>
  <si>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</si>
  <si>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</si>
  <si>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</si>
  <si>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</si>
  <si>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</si>
  <si>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</si>
  <si>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</si>
  <si>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</si>
  <si>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</si>
  <si>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</si>
  <si>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</si>
  <si>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</si>
  <si>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</si>
  <si>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</si>
  <si>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</si>
  <si>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</si>
  <si>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</si>
  <si>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</si>
  <si>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</si>
  <si>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</si>
  <si>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</si>
  <si>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</si>
  <si>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</si>
  <si>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</si>
  <si>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</si>
  <si>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</si>
  <si>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</si>
  <si>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</si>
  <si>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</si>
  <si>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</si>
  <si>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</si>
  <si>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</si>
  <si>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</si>
  <si>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</si>
  <si>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</si>
  <si>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</si>
  <si>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</si>
  <si>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</si>
  <si>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</si>
  <si>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</si>
  <si>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</si>
  <si>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</si>
  <si>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</si>
  <si>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</si>
  <si>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</si>
  <si>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</si>
  <si>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</si>
  <si>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</si>
  <si>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</si>
  <si>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</si>
  <si>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</si>
  <si>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</si>
  <si>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</si>
  <si>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</si>
  <si>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</si>
  <si>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</si>
  <si>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</si>
  <si>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</si>
  <si>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</si>
  <si>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</si>
  <si>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</si>
  <si>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</si>
  <si>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</si>
  <si>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</si>
  <si>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</si>
  <si>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</si>
  <si>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</si>
  <si>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</si>
  <si>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</si>
  <si>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</si>
  <si>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</si>
  <si>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</si>
  <si>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</si>
  <si>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</si>
  <si>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</si>
  <si>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</si>
  <si>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</si>
  <si>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</si>
  <si>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</si>
  <si>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</si>
  <si>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</si>
  <si>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</si>
  <si>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</si>
  <si>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</si>
  <si>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</si>
  <si>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</si>
  <si>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</si>
  <si>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</si>
  <si>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</si>
  <si>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</si>
  <si>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</si>
  <si>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</si>
  <si>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</si>
  <si>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</si>
  <si>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</si>
  <si>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</si>
  <si>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</si>
  <si>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</si>
  <si>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</si>
  <si>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</si>
  <si>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</si>
  <si>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</si>
  <si>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</si>
  <si>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</si>
  <si>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</si>
  <si>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</si>
  <si>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</si>
  <si>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</si>
  <si>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</si>
  <si>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</si>
  <si>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</si>
  <si>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</si>
  <si>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</si>
  <si>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</si>
  <si>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</si>
  <si>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</si>
  <si>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</si>
  <si>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</si>
  <si>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</si>
  <si>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</si>
  <si>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</si>
  <si>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</si>
  <si>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</si>
  <si>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</si>
  <si>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</si>
  <si>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</si>
  <si>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</si>
  <si>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</si>
  <si>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</si>
  <si>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</si>
  <si>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</si>
  <si>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</si>
  <si>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</si>
  <si>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</si>
  <si>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</si>
  <si>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</si>
  <si>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</si>
  <si>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</si>
  <si>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</si>
  <si>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</si>
  <si>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</si>
  <si>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</si>
  <si>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</si>
  <si>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</si>
  <si>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</si>
  <si>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</si>
  <si>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</si>
  <si>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</si>
  <si>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</si>
  <si>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</si>
  <si>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</si>
  <si>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</si>
  <si>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</si>
  <si>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</si>
  <si>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</si>
  <si>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</si>
  <si>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</si>
  <si>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</si>
  <si>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</si>
  <si>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</si>
  <si>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</si>
  <si>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</si>
  <si>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</si>
  <si>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</si>
  <si>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</si>
  <si>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</si>
  <si>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</si>
  <si>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</si>
  <si>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</si>
  <si>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</si>
  <si>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</si>
  <si>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</si>
  <si>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</si>
  <si>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</si>
  <si>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</si>
  <si>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</si>
  <si>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</si>
  <si>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</si>
  <si>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</si>
  <si>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</si>
  <si>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</si>
  <si>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</si>
  <si>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</si>
  <si>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</si>
  <si>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</si>
  <si>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</si>
  <si>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</si>
  <si>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</si>
  <si>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</si>
  <si>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</si>
  <si>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</si>
  <si>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</si>
  <si>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</si>
  <si>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</si>
  <si>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</si>
  <si>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</si>
  <si>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</si>
  <si>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</si>
  <si>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</si>
  <si>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</si>
  <si>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</si>
  <si>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</si>
  <si>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</si>
  <si>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</si>
  <si>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</si>
  <si>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</si>
  <si>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</si>
  <si>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</si>
  <si>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</si>
  <si>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</si>
  <si>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</si>
  <si>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</si>
  <si>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</si>
  <si>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</si>
  <si>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</si>
  <si>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</si>
  <si>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</si>
  <si>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</si>
  <si>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</si>
  <si>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</si>
  <si>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</si>
  <si>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</si>
  <si>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</si>
  <si>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</si>
  <si>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</si>
  <si>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</si>
  <si>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</si>
  <si>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</si>
  <si>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</si>
  <si>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</si>
  <si>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</si>
  <si>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</si>
  <si>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</si>
  <si>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</si>
  <si>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</si>
  <si>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</si>
  <si>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</si>
  <si>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</si>
  <si>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</si>
  <si>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</si>
  <si>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</si>
  <si>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</si>
  <si>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</si>
  <si>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</si>
  <si>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</si>
  <si>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</si>
  <si>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</si>
  <si>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</si>
  <si>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</si>
  <si>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</si>
  <si>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</si>
  <si>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</si>
  <si>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</si>
  <si>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</si>
  <si>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</si>
  <si>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</si>
  <si>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</si>
  <si>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</si>
  <si>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</si>
  <si>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</si>
  <si>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</si>
  <si>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</si>
  <si>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</si>
  <si>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</si>
  <si>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</si>
  <si>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</si>
  <si>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</si>
  <si>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</si>
  <si>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</si>
  <si>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</si>
  <si>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</si>
  <si>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</si>
  <si>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</si>
  <si>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</si>
  <si>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</si>
  <si>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</si>
  <si>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</si>
  <si>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</si>
  <si>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</si>
  <si>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</si>
  <si>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</si>
  <si>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</si>
  <si>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</si>
  <si>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</si>
  <si>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</si>
  <si>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</si>
  <si>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</si>
  <si>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</si>
  <si>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</si>
  <si>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</si>
  <si>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</si>
  <si>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</si>
  <si>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</si>
  <si>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</si>
  <si>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</si>
  <si>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</si>
  <si>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</si>
  <si>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</si>
  <si>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</si>
  <si>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</si>
  <si>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</si>
  <si>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</si>
  <si>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</si>
  <si>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</si>
  <si>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</si>
  <si>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</si>
  <si>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</si>
  <si>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</si>
  <si>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</si>
  <si>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</si>
  <si>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</si>
  <si>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</si>
  <si>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</si>
  <si>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</si>
  <si>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</si>
  <si>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</si>
  <si>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</si>
  <si>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</si>
  <si>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</si>
  <si>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</si>
  <si>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</si>
  <si>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</si>
  <si>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</si>
  <si>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</si>
  <si>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</si>
  <si>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</si>
  <si>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</si>
  <si>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</si>
  <si>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</si>
  <si>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</si>
  <si>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</si>
  <si>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</si>
  <si>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</si>
  <si>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</si>
  <si>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</si>
  <si>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</si>
  <si>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</si>
  <si>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</si>
  <si>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</si>
  <si>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</si>
  <si>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</si>
  <si>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</si>
  <si>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</si>
  <si>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</si>
  <si>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</si>
  <si>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</si>
  <si>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</si>
  <si>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</si>
  <si>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</si>
  <si>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</si>
  <si>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</si>
  <si>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</si>
  <si>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</si>
  <si>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</si>
  <si>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</si>
  <si>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</si>
  <si>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</si>
  <si>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</si>
  <si>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</si>
  <si>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</si>
  <si>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</si>
  <si>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</si>
  <si>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</si>
  <si>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</si>
  <si>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</si>
  <si>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</si>
  <si>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</si>
  <si>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</si>
  <si>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</si>
  <si>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</si>
  <si>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</si>
  <si>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</si>
  <si>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</si>
  <si>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</si>
  <si>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</si>
  <si>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</si>
  <si>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</si>
  <si>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</si>
  <si>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</si>
  <si>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</si>
  <si>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</si>
  <si>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</si>
  <si>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</si>
  <si>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</si>
  <si>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</si>
  <si>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</si>
  <si>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</si>
  <si>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</si>
  <si>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</si>
  <si>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</si>
  <si>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</si>
  <si>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</si>
  <si>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</si>
  <si>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</si>
  <si>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</si>
  <si>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</si>
  <si>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</si>
  <si>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</si>
  <si>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</si>
  <si>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</si>
  <si>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</si>
  <si>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</si>
  <si>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</si>
  <si>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</si>
  <si>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</si>
  <si>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</si>
  <si>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</si>
  <si>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</si>
  <si>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</si>
  <si>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</si>
  <si>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</si>
  <si>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</si>
  <si>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</si>
  <si>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</si>
  <si>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</si>
  <si>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</si>
  <si>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</si>
  <si>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</si>
  <si>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</si>
  <si>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</si>
  <si>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</si>
  <si>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</si>
  <si>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</si>
  <si>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</si>
  <si>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</si>
  <si>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</si>
  <si>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</si>
  <si>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</si>
  <si>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</si>
  <si>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</si>
  <si>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</si>
  <si>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</si>
  <si>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</si>
  <si>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</si>
  <si>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</si>
  <si>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</si>
  <si>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</si>
  <si>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</si>
  <si>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</si>
  <si>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</si>
  <si>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</si>
  <si>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</si>
  <si>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</si>
  <si>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</si>
  <si>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</si>
  <si>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</si>
  <si>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</si>
  <si>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</si>
  <si>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</si>
  <si>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</si>
  <si>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</si>
  <si>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</si>
  <si>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</si>
  <si>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</si>
  <si>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</si>
  <si>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</si>
  <si>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</si>
  <si>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</si>
  <si>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</si>
  <si>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</si>
  <si>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</si>
  <si>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</si>
  <si>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</si>
  <si>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</si>
  <si>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</si>
  <si>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</si>
  <si>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</si>
  <si>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</si>
  <si>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</si>
  <si>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</si>
  <si>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</si>
  <si>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</si>
  <si>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</si>
  <si>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</si>
  <si>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</si>
  <si>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</si>
  <si>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</si>
  <si>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</si>
  <si>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</si>
  <si>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</si>
  <si>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</si>
  <si>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</si>
  <si>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</si>
  <si>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</si>
  <si>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</si>
  <si>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</si>
  <si>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</si>
  <si>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</si>
  <si>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</si>
  <si>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</si>
  <si>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</si>
  <si>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</si>
  <si>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</si>
  <si>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</si>
  <si>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</si>
  <si>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</si>
  <si>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</si>
  <si>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</si>
  <si>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</si>
  <si>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</si>
  <si>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</si>
  <si>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</si>
  <si>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</si>
  <si>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</si>
  <si>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</si>
  <si>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</si>
  <si>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</si>
  <si>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</si>
  <si>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</si>
  <si>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</si>
  <si>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</si>
  <si>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</si>
  <si>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</si>
  <si>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</si>
  <si>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</si>
  <si>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</si>
  <si>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</si>
  <si>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</si>
  <si>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</si>
  <si>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</si>
  <si>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</si>
  <si>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</si>
  <si>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</si>
  <si>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</si>
  <si>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</si>
  <si>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</si>
  <si>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</si>
  <si>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</si>
  <si>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</si>
  <si>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</si>
  <si>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</si>
  <si>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</si>
  <si>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</si>
  <si>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</si>
  <si>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</si>
  <si>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</si>
  <si>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</si>
  <si>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</si>
  <si>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</si>
  <si>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</si>
  <si>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</si>
  <si>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</si>
  <si>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</si>
  <si>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</si>
  <si>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</si>
  <si>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</si>
  <si>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</si>
  <si>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</si>
  <si>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</si>
  <si>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</si>
  <si>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</si>
  <si>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</si>
  <si>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</si>
  <si>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</si>
  <si>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</si>
  <si>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</si>
  <si>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</si>
  <si>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</si>
  <si>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</si>
  <si>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</si>
  <si>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</si>
  <si>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</si>
  <si>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</si>
  <si>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</si>
  <si>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</si>
  <si>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</si>
  <si>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</si>
  <si>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</si>
  <si>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</si>
  <si>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</si>
  <si>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</si>
  <si>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</si>
  <si>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</si>
  <si>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</si>
  <si>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</si>
  <si>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</si>
  <si>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</si>
  <si>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</si>
  <si>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</si>
  <si>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</si>
  <si>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</si>
  <si>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</si>
  <si>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</si>
  <si>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</si>
  <si>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</si>
  <si>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</si>
  <si>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</si>
  <si>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</si>
  <si>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</si>
  <si>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</si>
  <si>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</si>
  <si>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</si>
  <si>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</si>
  <si>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</si>
  <si>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</si>
  <si>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</si>
  <si>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</si>
  <si>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</si>
  <si>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</si>
  <si>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</si>
  <si>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</si>
  <si>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</si>
  <si>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</si>
  <si>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</si>
  <si>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</si>
  <si>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</si>
  <si>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</si>
  <si>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</si>
  <si>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</si>
  <si>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</si>
  <si>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</si>
  <si>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</si>
  <si>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</si>
  <si>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</si>
  <si>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</si>
  <si>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</si>
  <si>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</si>
  <si>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</si>
  <si>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</si>
  <si>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</si>
  <si>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</si>
  <si>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</si>
  <si>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</si>
  <si>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</si>
  <si>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</si>
  <si>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</si>
  <si>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</si>
  <si>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</si>
  <si>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</si>
  <si>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</si>
  <si>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</si>
  <si>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</si>
  <si>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</si>
  <si>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</si>
  <si>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</si>
  <si>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</si>
  <si>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</si>
  <si>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</si>
  <si>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</si>
  <si>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</si>
  <si>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</si>
  <si>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</si>
  <si>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</si>
  <si>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</si>
  <si>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</si>
  <si>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</si>
  <si>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</si>
  <si>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</si>
  <si>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</si>
  <si>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</si>
  <si>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</si>
  <si>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</si>
  <si>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</si>
  <si>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</si>
  <si>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</si>
  <si>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</si>
  <si>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</si>
  <si>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</si>
  <si>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</si>
  <si>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</si>
  <si>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</si>
  <si>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</si>
  <si>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</si>
  <si>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</si>
  <si>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</si>
  <si>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</si>
  <si>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</si>
  <si>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</si>
  <si>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</si>
  <si>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</si>
  <si>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</si>
  <si>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</si>
  <si>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</si>
  <si>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</si>
  <si>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</si>
  <si>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</si>
  <si>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</si>
  <si>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</si>
  <si>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</si>
  <si>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</si>
  <si>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</si>
  <si>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</si>
  <si>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</si>
  <si>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</si>
  <si>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</si>
  <si>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</si>
  <si>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</si>
  <si>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</si>
  <si>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</si>
  <si>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</si>
  <si>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</si>
  <si>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</si>
  <si>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</si>
  <si>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</si>
  <si>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</si>
  <si>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</si>
  <si>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</si>
  <si>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</si>
  <si>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</si>
  <si>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</si>
  <si>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</si>
  <si>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</si>
  <si>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</si>
  <si>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</si>
  <si>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</si>
  <si>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</si>
  <si>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</si>
  <si>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</si>
  <si>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</si>
  <si>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</si>
  <si>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</si>
  <si>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</si>
  <si>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</si>
  <si>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</si>
  <si>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</si>
  <si>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</si>
  <si>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</si>
  <si>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</si>
  <si>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</si>
  <si>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</si>
  <si>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</si>
  <si>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</si>
  <si>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</si>
  <si>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</si>
  <si>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</si>
  <si>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</si>
  <si>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</si>
  <si>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</si>
  <si>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</si>
  <si>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</si>
  <si>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</si>
  <si>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</si>
  <si>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</si>
  <si>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</si>
  <si>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</si>
  <si>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</si>
  <si>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</si>
  <si>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</si>
  <si>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</si>
  <si>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</si>
  <si>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</si>
  <si>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</si>
  <si>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</si>
  <si>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</si>
  <si>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</si>
  <si>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</si>
  <si>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</si>
  <si>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</si>
  <si>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</si>
  <si>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</si>
  <si>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</si>
  <si>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</si>
  <si>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</si>
  <si>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</si>
  <si>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</si>
  <si>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</si>
  <si>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</si>
  <si>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</si>
  <si>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</si>
  <si>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</si>
  <si>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</si>
  <si>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</si>
  <si>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</si>
  <si>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</si>
  <si>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</si>
  <si>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</si>
  <si>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</si>
  <si>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</si>
  <si>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</si>
  <si>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</si>
  <si>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</si>
  <si>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</si>
  <si>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</si>
  <si>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</si>
  <si>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</si>
  <si>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</si>
  <si>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</si>
  <si>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</si>
  <si>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</si>
  <si>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</si>
  <si>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</si>
  <si>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</si>
  <si>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</si>
  <si>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</si>
  <si>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</si>
  <si>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</si>
  <si>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</si>
  <si>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</si>
  <si>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</si>
  <si>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</si>
  <si>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</si>
  <si>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</si>
  <si>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</si>
  <si>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</si>
  <si>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</si>
  <si>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</si>
  <si>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</si>
  <si>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</si>
  <si>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</si>
  <si>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</si>
  <si>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</si>
  <si>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</si>
  <si>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</si>
  <si>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</si>
  <si>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</si>
  <si>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</si>
  <si>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</si>
  <si>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</si>
  <si>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</si>
  <si>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</si>
  <si>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</si>
  <si>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</si>
  <si>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</si>
  <si>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</si>
  <si>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</si>
  <si>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</si>
  <si>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</si>
  <si>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</si>
  <si>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</si>
  <si>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</si>
  <si>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</si>
  <si>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</si>
  <si>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</si>
  <si>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</si>
  <si>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</si>
  <si>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</si>
  <si>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</si>
  <si>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</si>
  <si>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</si>
  <si>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</si>
  <si>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</si>
  <si>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</si>
  <si>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</si>
  <si>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</si>
  <si>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</si>
  <si>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</si>
  <si>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</si>
  <si>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</si>
  <si>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</si>
  <si>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</si>
  <si>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</si>
  <si>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</si>
  <si>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</si>
  <si>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</si>
  <si>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</si>
  <si>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</si>
  <si>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</si>
  <si>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</si>
  <si>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</si>
  <si>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</si>
  <si>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</si>
  <si>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</si>
  <si>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</si>
  <si>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</si>
  <si>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</si>
  <si>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</si>
  <si>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</si>
  <si>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</si>
  <si>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</si>
  <si>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</si>
  <si>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</si>
  <si>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</si>
  <si>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</si>
  <si>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</si>
  <si>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</si>
  <si>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</si>
  <si>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</si>
  <si>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</si>
  <si>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</si>
  <si>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</si>
  <si>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</si>
  <si>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</si>
  <si>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</si>
  <si>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</si>
  <si>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</si>
  <si>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</si>
  <si>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</si>
  <si>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</si>
  <si>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</si>
  <si>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</si>
  <si>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</si>
  <si>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</si>
  <si>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</si>
  <si>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</si>
  <si>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</si>
  <si>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</si>
  <si>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</si>
  <si>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</si>
  <si>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</si>
  <si>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</si>
  <si>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</si>
  <si>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</si>
  <si>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</si>
  <si>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</si>
  <si>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</si>
  <si>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</si>
  <si>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</si>
  <si>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</si>
  <si>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</si>
  <si>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</si>
  <si>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</si>
  <si>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</si>
  <si>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</si>
  <si>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</si>
  <si>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</si>
  <si>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</si>
  <si>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</si>
  <si>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</si>
  <si>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</si>
  <si>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</si>
  <si>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</si>
  <si>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</si>
  <si>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</si>
  <si>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</si>
  <si>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</si>
  <si>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</si>
  <si>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</si>
  <si>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</si>
  <si>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</si>
  <si>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</si>
  <si>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</si>
  <si>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</si>
  <si>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</si>
  <si>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</si>
  <si>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</si>
  <si>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</si>
  <si>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</si>
  <si>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</si>
  <si>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</si>
  <si>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</si>
  <si>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</si>
  <si>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</si>
  <si>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</si>
  <si>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</si>
  <si>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</si>
  <si>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</si>
  <si>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</si>
  <si>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</si>
  <si>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</si>
  <si>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</si>
  <si>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</si>
  <si>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</si>
  <si>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</si>
  <si>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</si>
  <si>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</si>
  <si>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</si>
  <si>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</si>
  <si>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</si>
  <si>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</si>
  <si>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</si>
  <si>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</si>
  <si>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</si>
  <si>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</si>
  <si>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</si>
  <si>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</si>
  <si>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</si>
  <si>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</si>
  <si>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</si>
  <si>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</si>
  <si>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</si>
  <si>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</si>
  <si>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</si>
  <si>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</si>
  <si>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</si>
  <si>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</si>
  <si>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</si>
  <si>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</si>
  <si>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</si>
  <si>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</si>
  <si>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</si>
  <si>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</si>
  <si>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</si>
  <si>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</si>
  <si>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</si>
  <si>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</si>
  <si>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</si>
  <si>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</si>
  <si>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</si>
  <si>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</si>
  <si>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</si>
  <si>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</si>
  <si>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</si>
  <si>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</si>
  <si>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</si>
  <si>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</si>
  <si>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</si>
  <si>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</si>
  <si>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</si>
  <si>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</si>
  <si>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</si>
  <si>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</si>
  <si>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</si>
  <si>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</si>
  <si>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</si>
  <si>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</si>
  <si>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</si>
  <si>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</si>
  <si>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</si>
  <si>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</si>
  <si>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</si>
  <si>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</si>
  <si>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</si>
  <si>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</si>
  <si>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</si>
  <si>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</si>
  <si>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</si>
  <si>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</si>
  <si>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</si>
  <si>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</si>
  <si>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</si>
  <si>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</si>
  <si>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</si>
  <si>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</si>
  <si>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</si>
  <si>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</si>
  <si>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</si>
  <si>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</si>
  <si>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</si>
  <si>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</si>
  <si>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</si>
  <si>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</si>
  <si>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</si>
  <si>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</si>
  <si>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</si>
  <si>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</si>
  <si>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</si>
  <si>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</si>
  <si>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</si>
  <si>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</si>
  <si>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</si>
  <si>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</si>
  <si>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</si>
  <si>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</si>
  <si>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</si>
  <si>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</si>
  <si>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</si>
  <si>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</si>
  <si>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</si>
  <si>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</si>
  <si>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</si>
  <si>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</si>
  <si>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</si>
  <si>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</si>
  <si>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</si>
  <si>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</si>
  <si>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</si>
  <si>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</si>
  <si>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</si>
  <si>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</si>
  <si>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</si>
  <si>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</si>
  <si>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</si>
  <si>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</si>
  <si>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</si>
  <si>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</si>
  <si>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</si>
  <si>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</si>
  <si>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</si>
  <si>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</si>
  <si>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</si>
  <si>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</si>
  <si>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</si>
  <si>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</si>
  <si>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</si>
  <si>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</si>
  <si>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</si>
  <si>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</si>
  <si>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</si>
  <si>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</si>
  <si>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</si>
  <si>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</si>
  <si>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</si>
  <si>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</si>
  <si>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</si>
  <si>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</si>
  <si>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</si>
  <si>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</si>
  <si>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</si>
  <si>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</si>
  <si>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</si>
  <si>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</si>
  <si>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</si>
  <si>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</si>
  <si>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</si>
  <si>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</si>
  <si>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</si>
  <si>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</si>
  <si>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</si>
  <si>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</si>
  <si>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</si>
  <si>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</si>
  <si>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</si>
  <si>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</si>
  <si>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</si>
  <si>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</si>
  <si>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</si>
  <si>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</si>
  <si>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</si>
  <si>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</si>
  <si>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</si>
  <si>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</si>
  <si>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</si>
  <si>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</si>
  <si>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</si>
  <si>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</si>
  <si>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</si>
  <si>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</si>
  <si>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</si>
  <si>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</si>
  <si>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</si>
  <si>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</si>
  <si>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</si>
  <si>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</si>
  <si>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</si>
  <si>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</si>
  <si>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</si>
  <si>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</si>
  <si>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</si>
  <si>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</si>
  <si>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</si>
  <si>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</si>
  <si>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</si>
  <si>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</si>
  <si>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</si>
  <si>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</si>
  <si>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</si>
  <si>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</si>
  <si>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</si>
  <si>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</si>
  <si>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</si>
  <si>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</si>
  <si>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</si>
  <si>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</si>
  <si>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</si>
  <si>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</si>
  <si>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</si>
  <si>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</si>
  <si>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</si>
  <si>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</si>
  <si>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</si>
  <si>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</si>
  <si>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</si>
  <si>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</si>
  <si>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</si>
  <si>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</si>
  <si>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</si>
  <si>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</si>
  <si>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</si>
  <si>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</si>
  <si>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</si>
  <si>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</si>
  <si>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</si>
  <si>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</si>
  <si>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</si>
  <si>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</si>
  <si>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</si>
  <si>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</si>
  <si>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</si>
  <si>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</si>
  <si>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</si>
  <si>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</si>
  <si>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</si>
  <si>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</si>
  <si>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</si>
  <si>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</si>
  <si>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</si>
  <si>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</si>
  <si>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</si>
  <si>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</si>
  <si>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</si>
  <si>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</si>
  <si>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</si>
  <si>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</si>
  <si>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</si>
  <si>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</si>
  <si>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</si>
  <si>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</si>
  <si>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</si>
  <si>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</si>
  <si>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</si>
  <si>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</si>
  <si>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</si>
  <si>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</si>
  <si>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</si>
  <si>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</si>
  <si>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</si>
  <si>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</si>
  <si>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</si>
  <si>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</si>
  <si>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</si>
  <si>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</si>
  <si>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</si>
  <si>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</si>
  <si>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</si>
  <si>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</si>
  <si>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</si>
  <si>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</si>
  <si>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</si>
  <si>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</si>
  <si>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</si>
  <si>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</si>
  <si>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</si>
  <si>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</si>
  <si>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</si>
  <si>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</si>
  <si>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</si>
  <si>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</si>
  <si>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</si>
  <si>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</si>
  <si>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</si>
  <si>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</si>
  <si>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</si>
  <si>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</si>
  <si>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</si>
  <si>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</si>
  <si>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</si>
  <si>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</si>
  <si>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</si>
  <si>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</si>
  <si>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</si>
  <si>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</si>
  <si>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</si>
  <si>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</si>
  <si>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</si>
  <si>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</si>
  <si>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</si>
  <si>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</si>
  <si>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</si>
  <si>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</si>
  <si>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</si>
  <si>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</si>
  <si>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</si>
  <si>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</si>
  <si>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</si>
  <si>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</si>
  <si>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</si>
  <si>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</si>
  <si>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</si>
  <si>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</si>
  <si>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</si>
  <si>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</si>
  <si>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</si>
  <si>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</si>
  <si>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</si>
  <si>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</si>
  <si>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</si>
  <si>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</si>
  <si>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</si>
  <si>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</si>
  <si>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</si>
  <si>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</si>
  <si>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</si>
  <si>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</si>
  <si>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</si>
  <si>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</si>
  <si>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</si>
  <si>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</si>
  <si>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</si>
  <si>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</si>
  <si>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</si>
  <si>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</si>
  <si>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</si>
  <si>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</si>
  <si>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</si>
  <si>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</si>
  <si>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</si>
  <si>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</si>
  <si>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</si>
  <si>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</si>
  <si>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</si>
  <si>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</si>
  <si>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</si>
  <si>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</si>
  <si>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</si>
  <si>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</si>
  <si>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</si>
  <si>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</si>
  <si>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</si>
  <si>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</si>
  <si>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</si>
  <si>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</si>
  <si>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</si>
  <si>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</si>
  <si>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</si>
  <si>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</si>
  <si>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</si>
  <si>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</si>
  <si>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</si>
  <si>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</si>
  <si>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</si>
  <si>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</si>
  <si>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</si>
  <si>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</si>
  <si>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</si>
  <si>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</si>
  <si>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</si>
  <si>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</si>
  <si>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</si>
  <si>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</si>
  <si>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</si>
  <si>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</si>
  <si>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</si>
  <si>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</si>
  <si>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</si>
  <si>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</si>
  <si>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</si>
  <si>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</si>
  <si>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</si>
  <si>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</si>
  <si>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</si>
  <si>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</si>
  <si>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</si>
  <si>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</si>
  <si>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</si>
  <si>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</si>
  <si>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</si>
  <si>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</si>
  <si>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</si>
  <si>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</si>
  <si>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</si>
  <si>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</si>
  <si>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</si>
  <si>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</si>
  <si>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</si>
  <si>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</si>
  <si>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</si>
  <si>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</si>
  <si>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</si>
  <si>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</si>
  <si>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</si>
  <si>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</si>
  <si>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</si>
  <si>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</si>
  <si>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</si>
  <si>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</si>
  <si>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</si>
  <si>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</si>
  <si>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</si>
  <si>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</si>
  <si>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</si>
  <si>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</si>
  <si>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</si>
  <si>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</si>
  <si>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</si>
  <si>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</si>
  <si>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</si>
  <si>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</si>
  <si>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</si>
  <si>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</si>
  <si>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</si>
  <si>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</si>
  <si>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</si>
  <si>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</si>
  <si>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</si>
  <si>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</si>
  <si>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</si>
  <si>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</si>
  <si>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</si>
  <si>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</si>
  <si>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</si>
  <si>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</si>
  <si>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</si>
  <si>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</si>
  <si>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</si>
  <si>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</si>
  <si>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</si>
  <si>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</si>
  <si>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</si>
  <si>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</si>
  <si>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</si>
  <si>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</si>
  <si>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</si>
  <si>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</si>
  <si>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</si>
  <si>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</si>
  <si>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</si>
  <si>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</si>
  <si>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</si>
  <si>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</si>
  <si>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</si>
  <si>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</si>
  <si>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</si>
  <si>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</si>
  <si>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</si>
  <si>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</si>
  <si>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</si>
  <si>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</si>
  <si>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</si>
  <si>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</si>
  <si>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</si>
  <si>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</si>
  <si>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</si>
  <si>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</si>
  <si>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</si>
  <si>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</si>
  <si>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</si>
  <si>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</si>
  <si>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</si>
  <si>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</si>
  <si>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</si>
  <si>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</si>
  <si>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</si>
  <si>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</si>
  <si>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</si>
  <si>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</si>
  <si>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</si>
  <si>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</si>
  <si>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</si>
  <si>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</si>
  <si>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</si>
  <si>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</si>
  <si>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</si>
  <si>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</si>
  <si>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</si>
  <si>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</si>
  <si>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</si>
  <si>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</si>
  <si>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</si>
  <si>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</si>
  <si>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</si>
  <si>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</si>
  <si>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</si>
  <si>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</si>
  <si>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</si>
  <si>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</si>
  <si>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</si>
  <si>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</si>
  <si>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</si>
  <si>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</si>
  <si>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</si>
  <si>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</si>
  <si>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</si>
  <si>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</si>
  <si>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</si>
  <si>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</si>
  <si>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</si>
  <si>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</si>
  <si>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</si>
  <si>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</si>
  <si>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</si>
  <si>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</si>
  <si>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</si>
  <si>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</si>
  <si>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</si>
  <si>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</si>
  <si>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</si>
  <si>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</si>
  <si>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</si>
  <si>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</si>
  <si>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</si>
  <si>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</si>
  <si>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</si>
  <si>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</si>
  <si>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</si>
  <si>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</si>
  <si>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</si>
  <si>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</si>
  <si>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</si>
  <si>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</si>
  <si>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</si>
  <si>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</si>
  <si>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</si>
  <si>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</si>
  <si>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</si>
  <si>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</si>
  <si>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</si>
  <si>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</si>
  <si>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</si>
  <si>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</si>
  <si>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</si>
  <si>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</si>
  <si>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</si>
  <si>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</si>
  <si>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</si>
  <si>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</si>
  <si>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</si>
  <si>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</si>
  <si>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</si>
  <si>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</si>
  <si>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</si>
  <si>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</si>
  <si>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</si>
  <si>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</si>
  <si>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</si>
  <si>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</si>
  <si>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</si>
  <si>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</si>
  <si>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</si>
  <si>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</si>
  <si>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</si>
  <si>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</si>
  <si>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</si>
  <si>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</si>
  <si>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</si>
  <si>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</si>
  <si>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</si>
  <si>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</si>
  <si>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</si>
  <si>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</si>
  <si>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</si>
  <si>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</si>
  <si>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</si>
  <si>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</si>
  <si>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</si>
  <si>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</si>
  <si>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</si>
  <si>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</si>
  <si>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</si>
  <si>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</si>
  <si>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</si>
  <si>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</si>
  <si>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</si>
  <si>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</si>
  <si>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</si>
  <si>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</si>
  <si>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</si>
  <si>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</si>
  <si>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</si>
  <si>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</si>
  <si>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</si>
  <si>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</si>
  <si>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</si>
  <si>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</si>
  <si>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</si>
  <si>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</si>
  <si>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</si>
  <si>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</si>
  <si>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</si>
  <si>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</si>
  <si>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</si>
  <si>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</si>
  <si>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</si>
  <si>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</si>
  <si>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</si>
  <si>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</si>
  <si>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</si>
  <si>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</si>
  <si>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</si>
  <si>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</si>
  <si>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</si>
  <si>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</si>
  <si>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</si>
  <si>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</si>
  <si>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</si>
  <si>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</si>
  <si>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</si>
  <si>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</si>
  <si>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</si>
  <si>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</si>
  <si>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</si>
  <si>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</si>
  <si>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</si>
  <si>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</si>
  <si>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</si>
  <si>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</si>
  <si>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</si>
  <si>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</si>
  <si>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</si>
  <si>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</si>
  <si>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</si>
  <si>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</si>
  <si>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</si>
  <si>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</si>
  <si>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</si>
  <si>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</si>
  <si>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</si>
  <si>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</si>
  <si>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</si>
  <si>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</si>
  <si>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</si>
  <si>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</si>
  <si>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</si>
  <si>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</si>
  <si>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</si>
  <si>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</si>
  <si>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</si>
  <si>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</si>
  <si>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</si>
  <si>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</si>
  <si>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</si>
  <si>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</si>
  <si>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</si>
  <si>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</si>
  <si>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</si>
  <si>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</si>
  <si>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</si>
  <si>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</si>
  <si>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</si>
  <si>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</si>
  <si>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</si>
  <si>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</si>
  <si>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</si>
  <si>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</si>
  <si>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</si>
  <si>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</si>
  <si>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</si>
  <si>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</si>
  <si>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</si>
  <si>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</si>
  <si>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</si>
  <si>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</si>
  <si>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</si>
  <si>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</si>
  <si>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</si>
  <si>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</si>
  <si>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</si>
  <si>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</si>
  <si>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</si>
  <si>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</si>
  <si>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</si>
  <si>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</si>
  <si>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</si>
  <si>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</si>
  <si>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</si>
  <si>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</si>
  <si>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</si>
  <si>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</si>
  <si>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</si>
  <si>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</si>
  <si>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</si>
  <si>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</si>
  <si>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</si>
  <si>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</si>
  <si>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</si>
  <si>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</si>
  <si>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</si>
  <si>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</si>
  <si>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</si>
  <si>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</si>
  <si>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</si>
  <si>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</si>
  <si>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</si>
  <si>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</si>
  <si>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</si>
  <si>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</si>
  <si>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</si>
  <si>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</si>
  <si>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</si>
  <si>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</si>
  <si>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</si>
  <si>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</si>
  <si>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</si>
  <si>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</si>
  <si>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</si>
  <si>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</si>
  <si>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</si>
  <si>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</si>
  <si>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</si>
  <si>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</si>
  <si>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</si>
  <si>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</si>
  <si>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</si>
  <si>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</si>
  <si>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</si>
  <si>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</si>
  <si>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</si>
  <si>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</si>
  <si>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</si>
  <si>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</si>
  <si>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</si>
  <si>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</si>
  <si>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</si>
  <si>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</si>
  <si>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</si>
  <si>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</si>
  <si>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</si>
  <si>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</si>
  <si>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</si>
  <si>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</si>
  <si>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</si>
  <si>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</si>
  <si>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</si>
  <si>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</si>
  <si>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</si>
  <si>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</si>
  <si>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</si>
  <si>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</si>
  <si>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</si>
  <si>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</si>
  <si>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</si>
  <si>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</si>
  <si>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</si>
  <si>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</si>
  <si>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</si>
  <si>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</si>
  <si>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</si>
  <si>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</si>
  <si>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</si>
  <si>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</si>
  <si>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</si>
  <si>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</si>
  <si>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</si>
  <si>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</si>
  <si>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</si>
  <si>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</si>
  <si>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</si>
  <si>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</si>
  <si>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</si>
  <si>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</si>
  <si>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</si>
  <si>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</si>
  <si>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</si>
  <si>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</si>
  <si>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</si>
  <si>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</si>
  <si>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</si>
  <si>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</si>
  <si>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</si>
  <si>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</si>
  <si>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</si>
  <si>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</si>
  <si>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</si>
  <si>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</si>
  <si>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</si>
  <si>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</si>
  <si>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</si>
  <si>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</si>
  <si>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</si>
  <si>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</si>
  <si>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</si>
  <si>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</si>
  <si>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</si>
  <si>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</si>
  <si>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</si>
  <si>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</si>
  <si>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</si>
  <si>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</si>
  <si>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</si>
  <si>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</si>
  <si>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</si>
  <si>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</si>
  <si>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</si>
  <si>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</si>
  <si>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</si>
  <si>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</si>
  <si>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</si>
  <si>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</si>
  <si>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</si>
  <si>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</si>
  <si>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</si>
  <si>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</si>
  <si>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</si>
  <si>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</si>
  <si>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</si>
  <si>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</si>
  <si>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</si>
  <si>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</si>
  <si>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</si>
  <si>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</si>
  <si>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</si>
  <si>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</si>
  <si>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</si>
  <si>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</si>
  <si>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</si>
  <si>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</si>
  <si>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</si>
  <si>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</si>
  <si>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</si>
  <si>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</si>
  <si>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</si>
  <si>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</si>
  <si>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</si>
  <si>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</si>
  <si>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</si>
  <si>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</si>
  <si>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</si>
  <si>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</si>
  <si>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</si>
  <si>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</si>
  <si>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</si>
  <si>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</si>
  <si>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</si>
  <si>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</si>
  <si>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</si>
  <si>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</si>
  <si>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</si>
  <si>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</si>
  <si>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</si>
  <si>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</si>
  <si>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</si>
  <si>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</si>
  <si>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</si>
  <si>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</si>
  <si>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</si>
  <si>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</si>
  <si>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</si>
  <si>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</si>
  <si>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</si>
  <si>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</si>
  <si>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</si>
  <si>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</si>
  <si>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</si>
  <si>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</si>
  <si>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</si>
  <si>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</si>
  <si>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</si>
  <si>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</si>
  <si>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</si>
  <si>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</si>
  <si>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</si>
  <si>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</si>
  <si>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</si>
  <si>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</si>
  <si>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</si>
  <si>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</si>
  <si>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</si>
  <si>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</si>
  <si>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</si>
  <si>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</si>
  <si>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</si>
  <si>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</si>
  <si>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</si>
  <si>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</si>
  <si>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</si>
  <si>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</si>
  <si>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</si>
  <si>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</si>
  <si>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</si>
  <si>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</si>
  <si>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</si>
  <si>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</si>
  <si>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</si>
  <si>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</si>
  <si>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</si>
  <si>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</si>
  <si>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</si>
  <si>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</si>
  <si>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</si>
  <si>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</si>
  <si>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</si>
  <si>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</si>
  <si>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</si>
  <si>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</si>
  <si>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</si>
  <si>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</si>
  <si>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</si>
  <si>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</si>
  <si>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</si>
  <si>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</si>
  <si>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</si>
  <si>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</si>
  <si>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</si>
  <si>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</si>
  <si>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</si>
  <si>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</si>
  <si>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</si>
  <si>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</si>
  <si>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</si>
  <si>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</si>
  <si>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</si>
  <si>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</si>
  <si>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</si>
  <si>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</si>
  <si>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</si>
  <si>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</si>
  <si>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</si>
  <si>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</si>
  <si>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</si>
  <si>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</si>
  <si>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</si>
  <si>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</si>
  <si>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</si>
  <si>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</si>
  <si>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</si>
  <si>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</si>
  <si>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</si>
  <si>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</si>
  <si>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</si>
  <si>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</si>
  <si>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</si>
  <si>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</si>
  <si>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</si>
  <si>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</si>
  <si>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</si>
  <si>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</si>
  <si>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</si>
  <si>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</si>
  <si>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</si>
  <si>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</si>
  <si>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</si>
  <si>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</si>
  <si>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</si>
  <si>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</si>
  <si>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</si>
  <si>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</si>
  <si>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</si>
  <si>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</si>
  <si>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</si>
  <si>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</si>
  <si>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</si>
  <si>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</si>
  <si>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</si>
  <si>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</si>
  <si>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</si>
  <si>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</si>
  <si>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</si>
  <si>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</si>
  <si>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</si>
  <si>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</si>
  <si>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</si>
  <si>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</si>
  <si>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</si>
  <si>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</si>
  <si>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</si>
  <si>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</si>
  <si>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</si>
  <si>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</si>
  <si>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</si>
  <si>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</si>
  <si>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</si>
  <si>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</si>
  <si>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</si>
  <si>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</si>
  <si>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</si>
  <si>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</si>
  <si>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</si>
  <si>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</si>
  <si>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</si>
  <si>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</si>
  <si>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</si>
  <si>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</si>
  <si>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</si>
  <si>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</si>
  <si>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</si>
  <si>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</si>
  <si>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</si>
  <si>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</si>
  <si>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</si>
  <si>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</si>
  <si>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</si>
  <si>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</si>
  <si>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</si>
  <si>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</si>
  <si>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</si>
  <si>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</si>
  <si>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</si>
  <si>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</si>
  <si>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</si>
  <si>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</si>
  <si>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</si>
  <si>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</si>
  <si>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</si>
  <si>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</si>
  <si>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</si>
  <si>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</si>
  <si>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</si>
  <si>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</si>
  <si>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</si>
  <si>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</si>
  <si>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</si>
  <si>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</si>
  <si>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</si>
  <si>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</si>
  <si>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</si>
  <si>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</si>
  <si>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</si>
  <si>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</si>
  <si>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</si>
  <si>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</si>
  <si>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</si>
  <si>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</si>
  <si>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</si>
  <si>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</si>
  <si>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</si>
  <si>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</si>
  <si>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</si>
  <si>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</si>
  <si>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</si>
  <si>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</si>
  <si>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</si>
  <si>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</si>
  <si>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</si>
  <si>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</si>
  <si>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</si>
  <si>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</si>
  <si>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</si>
  <si>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</si>
  <si>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</si>
  <si>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</si>
  <si>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</si>
  <si>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</si>
  <si>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</si>
  <si>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</si>
  <si>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</si>
  <si>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</si>
  <si>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</si>
  <si>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</si>
  <si>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</si>
  <si>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</si>
  <si>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</si>
  <si>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</si>
  <si>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</si>
  <si>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</si>
  <si>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</si>
  <si>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</si>
  <si>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</si>
  <si>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</si>
  <si>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</si>
  <si>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</si>
  <si>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</si>
  <si>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</si>
  <si>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</si>
  <si>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</si>
  <si>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</si>
  <si>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</si>
  <si>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</si>
  <si>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</si>
  <si>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</si>
  <si>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</si>
  <si>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</si>
  <si>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</si>
  <si>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</si>
  <si>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</si>
  <si>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</si>
  <si>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</si>
  <si>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</si>
  <si>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</si>
  <si>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</si>
  <si>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</si>
  <si>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</si>
  <si>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</si>
  <si>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</si>
  <si>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</si>
  <si>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</si>
  <si>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</si>
  <si>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</si>
  <si>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</si>
  <si>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</si>
  <si>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</si>
  <si>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</si>
  <si>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</si>
  <si>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</si>
  <si>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</si>
  <si>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</si>
  <si>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</si>
  <si>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</si>
  <si>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</si>
  <si>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</si>
  <si>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</si>
  <si>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</si>
  <si>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</si>
  <si>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</si>
  <si>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</si>
  <si>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</si>
  <si>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</si>
  <si>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</si>
  <si>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</si>
  <si>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</si>
  <si>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</si>
  <si>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</si>
  <si>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</si>
  <si>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</si>
  <si>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</si>
  <si>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</si>
  <si>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</si>
  <si>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</si>
  <si>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</si>
  <si>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</si>
  <si>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</si>
  <si>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</si>
  <si>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</si>
  <si>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</si>
  <si>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</si>
  <si>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</si>
  <si>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</si>
  <si>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</si>
  <si>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</si>
  <si>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</si>
  <si>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</si>
  <si>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</si>
  <si>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</si>
  <si>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</si>
  <si>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</si>
  <si>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</si>
  <si>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</si>
  <si>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</si>
  <si>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</si>
  <si>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</si>
  <si>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</si>
  <si>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</si>
  <si>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</si>
  <si>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</si>
  <si>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</si>
  <si>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</si>
  <si>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</si>
  <si>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</si>
  <si>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</si>
  <si>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</si>
  <si>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</si>
  <si>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</si>
  <si>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</si>
  <si>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</si>
  <si>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</si>
  <si>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</si>
  <si>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</si>
  <si>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</si>
  <si>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</si>
  <si>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</si>
  <si>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</si>
  <si>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</si>
  <si>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</si>
  <si>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</si>
  <si>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</si>
  <si>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</si>
  <si>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</si>
  <si>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</si>
  <si>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</si>
  <si>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</si>
  <si>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</si>
  <si>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</si>
  <si>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</si>
  <si>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</si>
  <si>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</si>
  <si>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</si>
  <si>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</si>
  <si>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</si>
  <si>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</si>
  <si>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</si>
  <si>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</si>
  <si>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</si>
  <si>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</si>
  <si>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</si>
  <si>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</si>
  <si>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</si>
  <si>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</si>
  <si>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</si>
  <si>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</si>
  <si>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</si>
  <si>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</si>
  <si>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</si>
  <si>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</si>
  <si>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</si>
  <si>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</si>
  <si>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</si>
  <si>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</si>
  <si>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</si>
  <si>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</si>
  <si>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</si>
  <si>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</si>
  <si>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</si>
  <si>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</si>
  <si>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</si>
  <si>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</si>
  <si>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</si>
  <si>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</si>
  <si>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</si>
  <si>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</si>
  <si>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</si>
  <si>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</si>
  <si>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</si>
  <si>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</si>
  <si>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</si>
  <si>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</si>
  <si>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</si>
  <si>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</si>
  <si>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</si>
  <si>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</si>
  <si>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</si>
  <si>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</si>
  <si>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</si>
  <si>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</si>
  <si>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</si>
  <si>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</si>
  <si>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</si>
  <si>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</si>
  <si>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</si>
  <si>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</si>
  <si>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</si>
  <si>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</si>
  <si>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</si>
  <si>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</si>
  <si>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</si>
  <si>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</si>
  <si>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</si>
  <si>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</si>
  <si>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</si>
  <si>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</si>
  <si>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</si>
  <si>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</si>
  <si>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</si>
  <si>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</si>
  <si>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</si>
  <si>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</si>
  <si>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</si>
  <si>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</si>
  <si>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</si>
  <si>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</si>
  <si>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</si>
  <si>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</si>
  <si>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</si>
  <si>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</si>
  <si>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</si>
  <si>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</si>
  <si>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</si>
  <si>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</si>
  <si>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</si>
  <si>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</si>
  <si>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</si>
  <si>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</si>
  <si>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</si>
  <si>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</si>
  <si>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</si>
  <si>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</si>
  <si>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</si>
  <si>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</si>
  <si>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</si>
  <si>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</si>
  <si>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</si>
  <si>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</si>
  <si>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</si>
  <si>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</si>
  <si>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</si>
  <si>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</si>
  <si>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</si>
  <si>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</si>
  <si>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</si>
  <si>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</si>
  <si>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</si>
  <si>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</si>
  <si>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</si>
  <si>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</si>
  <si>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</si>
  <si>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</si>
  <si>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</si>
  <si>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</si>
  <si>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</si>
  <si>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</si>
  <si>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</si>
  <si>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</si>
  <si>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</si>
  <si>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</si>
  <si>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</si>
  <si>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</si>
  <si>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</si>
  <si>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</si>
  <si>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</si>
  <si>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</si>
  <si>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</si>
  <si>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</si>
  <si>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</si>
  <si>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</si>
  <si>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</si>
  <si>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</si>
  <si>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</si>
  <si>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</si>
  <si>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</si>
  <si>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</si>
  <si>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</si>
  <si>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</si>
  <si>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</si>
  <si>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</si>
  <si>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</si>
  <si>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</si>
  <si>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</si>
  <si>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</si>
  <si>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</si>
  <si>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</si>
  <si>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</si>
  <si>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</si>
  <si>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</si>
  <si>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</si>
  <si>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</si>
  <si>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</si>
  <si>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</si>
  <si>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</si>
  <si>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</si>
  <si>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</si>
  <si>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</si>
  <si>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</si>
  <si>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</si>
  <si>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</si>
  <si>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</si>
  <si>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</si>
  <si>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</si>
  <si>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</si>
  <si>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</si>
  <si>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</si>
  <si>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</si>
  <si>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</si>
  <si>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</si>
  <si>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</si>
  <si>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</si>
  <si>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</si>
  <si>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</si>
  <si>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</si>
  <si>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</si>
  <si>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</si>
  <si>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</si>
  <si>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</si>
  <si>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</si>
  <si>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</si>
  <si>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</si>
  <si>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</si>
  <si>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</si>
  <si>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</si>
  <si>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</si>
  <si>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</si>
  <si>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</si>
  <si>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</si>
  <si>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</si>
  <si>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</si>
  <si>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</si>
  <si>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</si>
  <si>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</si>
  <si>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</si>
  <si>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</si>
  <si>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</si>
  <si>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</si>
  <si>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</si>
  <si>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</si>
  <si>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</si>
  <si>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</si>
  <si>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</si>
  <si>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</si>
  <si>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</si>
  <si>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</si>
  <si>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</si>
  <si>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</si>
  <si>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</si>
  <si>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</si>
  <si>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</si>
  <si>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</si>
  <si>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</si>
  <si>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</si>
  <si>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</si>
  <si>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</si>
  <si>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</si>
  <si>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</si>
  <si>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</si>
  <si>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</si>
  <si>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</si>
  <si>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</si>
  <si>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</si>
  <si>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</si>
  <si>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</si>
  <si>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</si>
  <si>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</si>
  <si>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</si>
  <si>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</si>
  <si>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</si>
  <si>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</si>
  <si>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</si>
  <si>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</si>
  <si>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</si>
  <si>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</si>
  <si>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</si>
  <si>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</si>
  <si>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</si>
  <si>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</si>
  <si>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</si>
  <si>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</si>
  <si>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</si>
  <si>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</si>
  <si>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</si>
  <si>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</si>
  <si>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</si>
  <si>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</si>
  <si>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</si>
  <si>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</si>
  <si>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</si>
  <si>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</si>
  <si>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</si>
  <si>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</si>
  <si>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</si>
  <si>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</si>
  <si>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</si>
  <si>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</si>
  <si>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</si>
  <si>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</si>
  <si>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</si>
  <si>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</si>
  <si>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</si>
  <si>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</si>
  <si>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</si>
  <si>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</si>
  <si>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</si>
  <si>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</si>
  <si>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</si>
  <si>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</si>
  <si>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</si>
  <si>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</si>
  <si>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</si>
  <si>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</si>
  <si>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</si>
  <si>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</si>
  <si>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</si>
  <si>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</si>
  <si>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</si>
  <si>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</si>
  <si>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</si>
  <si>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</si>
  <si>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</si>
  <si>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</si>
  <si>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</si>
  <si>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</si>
  <si>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</si>
  <si>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</si>
  <si>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</si>
  <si>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</si>
  <si>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</si>
  <si>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</si>
  <si>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</si>
  <si>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</si>
  <si>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</si>
  <si>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</si>
  <si>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</si>
  <si>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</si>
  <si>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</si>
  <si>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</si>
  <si>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</si>
  <si>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</si>
  <si>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</si>
  <si>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</si>
  <si>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</si>
  <si>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</si>
  <si>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</si>
  <si>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</si>
  <si>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</si>
  <si>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</si>
  <si>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</si>
  <si>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</si>
  <si>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</si>
  <si>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</si>
  <si>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</si>
  <si>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</si>
  <si>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</si>
  <si>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</si>
  <si>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</si>
  <si>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</si>
  <si>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</si>
  <si>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</si>
  <si>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</si>
  <si>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</si>
  <si>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</si>
  <si>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</si>
  <si>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</si>
  <si>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</si>
  <si>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</si>
  <si>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</si>
  <si>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</si>
  <si>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</si>
  <si>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</si>
  <si>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</si>
  <si>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</si>
  <si>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</si>
  <si>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</si>
  <si>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</si>
  <si>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</si>
  <si>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</si>
  <si>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</si>
  <si>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</si>
  <si>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</si>
  <si>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</si>
  <si>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</si>
  <si>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</si>
  <si>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</si>
  <si>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</si>
  <si>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</si>
  <si>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</si>
  <si>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</si>
  <si>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</si>
  <si>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</si>
  <si>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</si>
  <si>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</si>
  <si>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</si>
  <si>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</si>
  <si>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</si>
  <si>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</si>
  <si>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</si>
  <si>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</si>
  <si>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</si>
  <si>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</si>
  <si>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</si>
  <si>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</si>
  <si>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</si>
  <si>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</si>
  <si>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</si>
  <si>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</si>
  <si>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</si>
  <si>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</si>
  <si>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</si>
  <si>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</si>
  <si>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</si>
  <si>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</si>
  <si>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</si>
  <si>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</si>
  <si>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</si>
  <si>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</si>
  <si>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</si>
  <si>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</si>
  <si>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</si>
  <si>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</si>
  <si>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</si>
  <si>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</si>
  <si>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</si>
  <si>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</si>
  <si>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</si>
  <si>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</si>
  <si>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</si>
  <si>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</si>
  <si>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</si>
  <si>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</si>
  <si>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</si>
  <si>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</si>
  <si>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</si>
  <si>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</si>
  <si>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</si>
  <si>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</si>
  <si>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</si>
  <si>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</si>
  <si>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</si>
  <si>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</si>
  <si>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</si>
  <si>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</si>
  <si>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</si>
  <si>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</si>
  <si>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</si>
  <si>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</si>
  <si>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</si>
  <si>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</si>
  <si>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</si>
  <si>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</si>
  <si>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</si>
  <si>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</si>
  <si>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</si>
  <si>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</si>
  <si>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</si>
  <si>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</si>
  <si>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</si>
  <si>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</si>
  <si>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</si>
  <si>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</si>
  <si>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</si>
  <si>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</si>
  <si>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</si>
  <si>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</si>
  <si>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</si>
  <si>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</si>
  <si>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</si>
  <si>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</si>
  <si>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</si>
  <si>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</si>
  <si>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</si>
  <si>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</si>
  <si>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</si>
  <si>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</si>
  <si>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</si>
  <si>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</si>
  <si>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</si>
  <si>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</si>
  <si>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</si>
  <si>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</si>
  <si>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</si>
  <si>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</si>
  <si>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</si>
  <si>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</si>
  <si>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</si>
  <si>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</si>
  <si>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</si>
  <si>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</si>
  <si>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</si>
  <si>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</si>
  <si>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</si>
  <si>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</si>
  <si>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</si>
  <si>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</si>
  <si>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</si>
  <si>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</si>
  <si>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</si>
  <si>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</si>
  <si>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</si>
  <si>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</si>
  <si>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</si>
  <si>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</si>
  <si>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</si>
  <si>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</si>
  <si>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</si>
  <si>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</si>
  <si>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</si>
  <si>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</si>
  <si>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</si>
  <si>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</si>
  <si>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</si>
  <si>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</si>
  <si>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</si>
  <si>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</si>
  <si>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</si>
  <si>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</si>
  <si>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</si>
  <si>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</si>
  <si>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</si>
  <si>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</si>
  <si>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</si>
  <si>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</si>
  <si>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</si>
  <si>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</si>
  <si>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</si>
  <si>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</si>
  <si>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</si>
  <si>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</si>
  <si>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</si>
  <si>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</si>
  <si>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</si>
  <si>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</si>
  <si>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</si>
  <si>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</si>
  <si>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</si>
  <si>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</si>
  <si>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</si>
  <si>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</si>
  <si>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</si>
  <si>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</si>
  <si>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</si>
  <si>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</si>
  <si>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</si>
  <si>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</si>
  <si>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</si>
  <si>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</si>
  <si>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</si>
  <si>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</si>
  <si>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</si>
  <si>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</si>
  <si>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</si>
  <si>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</si>
  <si>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</si>
  <si>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</si>
  <si>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</si>
  <si>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</si>
  <si>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</si>
  <si>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</si>
  <si>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</si>
  <si>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</si>
  <si>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</si>
  <si>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</si>
  <si>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</si>
  <si>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</si>
  <si>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</si>
  <si>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</si>
  <si>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</si>
  <si>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</si>
  <si>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</si>
  <si>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</si>
  <si>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</si>
  <si>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</si>
  <si>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</si>
  <si>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</si>
  <si>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</si>
  <si>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</si>
  <si>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</si>
  <si>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</si>
  <si>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</si>
  <si>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</si>
  <si>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</si>
  <si>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</si>
  <si>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</si>
  <si>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</si>
  <si>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</si>
  <si>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</si>
  <si>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</si>
  <si>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</si>
  <si>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</si>
  <si>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</si>
  <si>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</si>
  <si>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</si>
  <si>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</si>
  <si>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</si>
  <si>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</si>
  <si>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</si>
  <si>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</si>
  <si>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</si>
  <si>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</si>
  <si>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</si>
  <si>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</si>
  <si>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</si>
  <si>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</si>
  <si>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</si>
  <si>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</si>
  <si>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</si>
  <si>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</si>
  <si>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</si>
  <si>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</si>
  <si>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</si>
  <si>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</si>
  <si>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</si>
  <si>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</si>
  <si>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</si>
  <si>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</si>
  <si>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</si>
  <si>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</si>
  <si>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</si>
  <si>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</si>
  <si>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</si>
  <si>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</si>
  <si>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</si>
  <si>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</si>
  <si>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</si>
  <si>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</si>
  <si>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</si>
  <si>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</si>
  <si>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</si>
  <si>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</si>
  <si>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</si>
  <si>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</si>
  <si>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</si>
  <si>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</si>
  <si>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</si>
  <si>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</si>
  <si>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</si>
  <si>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</si>
  <si>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</si>
  <si>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</si>
  <si>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</si>
  <si>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</si>
  <si>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</si>
  <si>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</si>
  <si>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</si>
  <si>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</si>
  <si>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</si>
  <si>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</si>
  <si>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</si>
  <si>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</si>
  <si>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</si>
  <si>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</si>
  <si>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</si>
  <si>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</si>
  <si>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</si>
  <si>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</si>
  <si>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</si>
  <si>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</si>
  <si>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</si>
  <si>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</si>
  <si>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</si>
  <si>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</si>
  <si>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</si>
  <si>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</si>
  <si>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</si>
  <si>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</si>
  <si>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</si>
  <si>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</si>
  <si>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</si>
  <si>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</si>
  <si>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</si>
  <si>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</si>
  <si>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</si>
  <si>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</si>
  <si>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</si>
  <si>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</si>
  <si>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</si>
  <si>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</si>
  <si>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</si>
  <si>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</si>
  <si>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</si>
  <si>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</si>
  <si>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</si>
  <si>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</si>
  <si>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</si>
  <si>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</si>
  <si>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</si>
  <si>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</si>
  <si>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</si>
  <si>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</si>
  <si>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</si>
  <si>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</si>
  <si>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</si>
  <si>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</si>
  <si>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</si>
  <si>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</si>
  <si>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</si>
  <si>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</si>
  <si>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</si>
  <si>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</si>
  <si>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</si>
  <si>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</si>
  <si>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</si>
  <si>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</si>
  <si>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</si>
  <si>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</si>
  <si>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</si>
  <si>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</si>
  <si>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</si>
  <si>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</si>
  <si>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</si>
  <si>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</si>
  <si>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</si>
  <si>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</si>
  <si>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</si>
  <si>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</si>
  <si>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</si>
  <si>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</si>
  <si>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</si>
  <si>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</si>
  <si>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</si>
  <si>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</si>
  <si>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</si>
  <si>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</si>
  <si>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</si>
  <si>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</si>
  <si>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</si>
  <si>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</si>
  <si>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</si>
  <si>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</si>
  <si>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</si>
  <si>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</si>
  <si>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</si>
  <si>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</si>
  <si>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</si>
  <si>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</si>
  <si>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</si>
  <si>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</si>
  <si>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</si>
  <si>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</si>
  <si>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</si>
  <si>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</si>
  <si>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</si>
  <si>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</si>
  <si>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</si>
  <si>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</si>
  <si>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</si>
  <si>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</si>
  <si>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</si>
  <si>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</si>
  <si>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</si>
  <si>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</si>
  <si>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</si>
  <si>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</si>
  <si>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</si>
  <si>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</si>
  <si>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</si>
  <si>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</si>
  <si>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</si>
  <si>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</si>
  <si>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</si>
  <si>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</si>
  <si>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</si>
  <si>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</si>
  <si>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</si>
  <si>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</si>
  <si>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</si>
  <si>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</si>
  <si>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</si>
  <si>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</si>
  <si>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</si>
  <si>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</si>
  <si>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</si>
  <si>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</si>
  <si>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</si>
  <si>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</si>
  <si>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</si>
  <si>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</si>
  <si>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</si>
  <si>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</si>
  <si>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</si>
  <si>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</si>
  <si>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</si>
  <si>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</si>
  <si>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</si>
  <si>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</si>
  <si>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</si>
  <si>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</si>
  <si>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</si>
  <si>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</si>
  <si>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</si>
  <si>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</si>
  <si>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</si>
  <si>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</si>
  <si>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</si>
  <si>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</si>
  <si>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</si>
  <si>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</si>
  <si>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</si>
  <si>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</si>
  <si>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</si>
  <si>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</si>
  <si>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</si>
  <si>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</si>
  <si>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</si>
  <si>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</si>
  <si>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</si>
  <si>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</si>
  <si>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</si>
  <si>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</si>
  <si>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</si>
  <si>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</si>
  <si>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</si>
  <si>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</si>
  <si>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</si>
  <si>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</si>
  <si>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</si>
  <si>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</si>
  <si>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</si>
  <si>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</si>
  <si>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</si>
  <si>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</si>
  <si>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</si>
  <si>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</si>
  <si>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</si>
  <si>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</si>
  <si>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</si>
  <si>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</si>
  <si>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</si>
  <si>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</si>
  <si>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</si>
  <si>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</si>
  <si>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</si>
  <si>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</si>
  <si>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</si>
  <si>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</si>
  <si>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</si>
  <si>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</si>
  <si>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</si>
  <si>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</si>
  <si>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</si>
  <si>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</si>
  <si>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</si>
  <si>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</si>
  <si>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</si>
  <si>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</si>
  <si>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</si>
  <si>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</si>
  <si>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</si>
  <si>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</si>
  <si>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</si>
  <si>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</si>
  <si>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</si>
  <si>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</si>
  <si>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</si>
  <si>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</si>
  <si>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</si>
  <si>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</si>
  <si>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</si>
  <si>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</si>
  <si>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</si>
  <si>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</si>
  <si>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</si>
  <si>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</si>
  <si>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</si>
  <si>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</si>
  <si>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</si>
  <si>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</si>
  <si>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</si>
  <si>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</si>
  <si>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</si>
  <si>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</si>
  <si>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</si>
  <si>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</si>
  <si>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</si>
  <si>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</si>
  <si>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</si>
  <si>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</si>
  <si>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</si>
  <si>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</si>
  <si>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</si>
  <si>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</si>
  <si>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</si>
  <si>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</si>
  <si>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</si>
  <si>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</si>
  <si>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</si>
  <si>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</si>
  <si>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</si>
  <si>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</si>
  <si>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</si>
  <si>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</si>
  <si>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</si>
  <si>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</si>
  <si>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</si>
  <si>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</si>
  <si>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</si>
  <si>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</si>
  <si>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</si>
  <si>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</si>
  <si>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</si>
  <si>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</si>
  <si>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</si>
  <si>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</si>
  <si>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</si>
  <si>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</si>
  <si>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</si>
  <si>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</si>
  <si>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</si>
  <si>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</si>
  <si>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</si>
  <si>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</si>
  <si>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</si>
  <si>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</si>
  <si>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</si>
  <si>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</si>
  <si>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</si>
  <si>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</si>
  <si>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</si>
  <si>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</si>
  <si>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</si>
  <si>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</si>
  <si>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</si>
  <si>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</si>
  <si>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</si>
  <si>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</si>
  <si>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</si>
  <si>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</si>
  <si>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</si>
  <si>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</si>
  <si>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</si>
  <si>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</si>
  <si>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</si>
  <si>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</si>
  <si>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</si>
  <si>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</si>
  <si>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</si>
  <si>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</si>
  <si>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</si>
  <si>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</si>
  <si>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</si>
  <si>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</si>
  <si>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</si>
  <si>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</si>
  <si>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</si>
  <si>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</si>
  <si>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</si>
  <si>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</si>
  <si>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</si>
  <si>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</si>
  <si>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</si>
  <si>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</si>
  <si>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</si>
  <si>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</si>
  <si>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</si>
  <si>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</si>
  <si>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</si>
  <si>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</si>
  <si>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</si>
  <si>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</si>
  <si>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</si>
  <si>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</si>
  <si>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</si>
  <si>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</si>
  <si>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</si>
  <si>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</si>
  <si>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</si>
  <si>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</si>
  <si>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</si>
  <si>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</si>
  <si>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</si>
  <si>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</si>
  <si>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</si>
  <si>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</si>
  <si>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</si>
  <si>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</si>
  <si>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</si>
  <si>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</si>
  <si>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</si>
  <si>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</si>
  <si>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</si>
  <si>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</si>
  <si>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</si>
  <si>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</si>
  <si>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</si>
  <si>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</si>
  <si>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</si>
  <si>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</si>
  <si>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</si>
  <si>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</si>
  <si>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</si>
  <si>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</si>
  <si>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</si>
  <si>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</si>
  <si>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</si>
  <si>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</si>
  <si>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</si>
  <si>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</si>
  <si>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</si>
  <si>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</si>
  <si>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</si>
  <si>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</si>
  <si>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</si>
  <si>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</si>
  <si>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</si>
  <si>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</si>
  <si>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</si>
  <si>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</si>
  <si>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</si>
  <si>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</si>
  <si>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</si>
  <si>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</si>
  <si>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</si>
  <si>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</si>
  <si>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</si>
  <si>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</si>
  <si>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</si>
  <si>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</si>
  <si>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</si>
  <si>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</si>
  <si>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</si>
  <si>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</si>
  <si>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</si>
  <si>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</si>
  <si>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</si>
  <si>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</si>
  <si>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</si>
  <si>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</si>
  <si>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</si>
  <si>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</si>
  <si>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</si>
  <si>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</si>
  <si>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</si>
  <si>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</si>
  <si>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</si>
  <si>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</si>
  <si>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</si>
  <si>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</si>
  <si>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</si>
  <si>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</si>
  <si>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</si>
  <si>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</si>
  <si>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</si>
  <si>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</si>
  <si>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</si>
  <si>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</si>
  <si>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</si>
  <si>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</si>
  <si>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</si>
  <si>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</si>
  <si>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</si>
  <si>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</si>
  <si>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</si>
  <si>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</si>
  <si>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</si>
  <si>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</si>
  <si>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</si>
  <si>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</si>
  <si>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</si>
  <si>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</si>
  <si>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</si>
  <si>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</si>
  <si>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</si>
  <si>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</si>
  <si>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</si>
  <si>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</si>
  <si>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</si>
  <si>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</si>
  <si>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</si>
  <si>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</si>
  <si>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</si>
  <si>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</si>
  <si>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</si>
  <si>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</si>
  <si>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</si>
  <si>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</si>
  <si>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</si>
  <si>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</si>
  <si>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</si>
  <si>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</si>
  <si>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</si>
  <si>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</si>
  <si>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</si>
  <si>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</si>
  <si>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</si>
  <si>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</si>
  <si>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</si>
  <si>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</si>
  <si>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</si>
  <si>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</si>
  <si>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</si>
  <si>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</si>
  <si>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</si>
  <si>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</si>
  <si>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</si>
  <si>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</si>
  <si>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</si>
  <si>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</si>
  <si>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</si>
  <si>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</si>
  <si>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</si>
  <si>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</si>
  <si>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</si>
  <si>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</si>
  <si>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</si>
  <si>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</si>
  <si>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</si>
  <si>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</si>
  <si>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</si>
  <si>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</si>
  <si>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</si>
  <si>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</si>
  <si>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</si>
  <si>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</si>
  <si>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</si>
  <si>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</si>
  <si>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</si>
  <si>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</si>
  <si>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</si>
  <si>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</si>
  <si>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</si>
  <si>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</si>
  <si>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</si>
  <si>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</si>
  <si>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</si>
  <si>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</si>
  <si>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</si>
  <si>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</si>
  <si>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</si>
  <si>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</si>
  <si>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</si>
  <si>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</si>
  <si>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</si>
  <si>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</si>
  <si>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</si>
  <si>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</si>
  <si>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</si>
  <si>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</si>
  <si>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</si>
  <si>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</si>
  <si>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</si>
  <si>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</si>
  <si>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</si>
  <si>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</si>
  <si>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</si>
  <si>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</si>
  <si>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</si>
  <si>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</si>
  <si>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</si>
  <si>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</si>
  <si>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</si>
  <si>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</si>
  <si>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</si>
  <si>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</si>
  <si>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</si>
  <si>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</si>
  <si>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</si>
  <si>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</si>
  <si>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</si>
  <si>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</si>
  <si>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</si>
  <si>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</si>
  <si>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</si>
  <si>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</si>
  <si>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</si>
  <si>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</si>
  <si>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</si>
  <si>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</si>
  <si>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</si>
  <si>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</si>
  <si>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</si>
  <si>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</si>
  <si>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</si>
  <si>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</si>
  <si>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</si>
  <si>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</si>
  <si>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</si>
  <si>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</si>
  <si>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</si>
  <si>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</si>
  <si>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</si>
  <si>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</si>
  <si>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</si>
  <si>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</si>
  <si>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</si>
  <si>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</si>
  <si>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</si>
  <si>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</si>
  <si>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</si>
  <si>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</si>
  <si>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</si>
  <si>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</si>
  <si>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</si>
  <si>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</si>
  <si>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</si>
  <si>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</si>
  <si>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</si>
  <si>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</si>
  <si>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</si>
  <si>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</si>
  <si>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</si>
  <si>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</si>
  <si>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</si>
  <si>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</si>
  <si>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</si>
  <si>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</si>
  <si>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</si>
  <si>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</si>
  <si>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</si>
  <si>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</si>
  <si>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</si>
  <si>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</si>
  <si>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</si>
  <si>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</si>
  <si>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</si>
  <si>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</si>
  <si>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</si>
  <si>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</si>
  <si>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</si>
  <si>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</si>
  <si>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</si>
  <si>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</si>
  <si>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</si>
  <si>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</si>
  <si>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</si>
  <si>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</si>
  <si>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</si>
  <si>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</si>
  <si>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</si>
  <si>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</si>
  <si>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</si>
  <si>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</si>
  <si>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</si>
  <si>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</si>
  <si>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</si>
  <si>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</si>
  <si>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</si>
  <si>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</si>
  <si>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</si>
  <si>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</si>
  <si>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</si>
  <si>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</si>
  <si>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</si>
  <si>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</si>
  <si>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</si>
  <si>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</si>
  <si>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</si>
  <si>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</si>
  <si>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</si>
  <si>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</si>
  <si>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</si>
  <si>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</si>
  <si>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</si>
  <si>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</si>
  <si>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</si>
  <si>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</si>
  <si>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</si>
  <si>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</si>
  <si>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</si>
  <si>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</si>
  <si>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</si>
  <si>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</si>
  <si>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</si>
  <si>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</si>
  <si>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</si>
  <si>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</si>
  <si>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</si>
  <si>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</si>
  <si>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</si>
  <si>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</si>
  <si>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</si>
  <si>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</si>
  <si>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</si>
  <si>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</si>
  <si>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</si>
  <si>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</si>
  <si>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</si>
  <si>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</si>
  <si>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</si>
  <si>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</si>
  <si>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</si>
  <si>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</si>
  <si>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</si>
  <si>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</si>
  <si>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</si>
  <si>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</si>
  <si>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</si>
  <si>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</si>
  <si>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</si>
  <si>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</si>
  <si>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</si>
  <si>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</si>
  <si>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</si>
  <si>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</si>
  <si>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</si>
  <si>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</si>
  <si>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</si>
  <si>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</si>
  <si>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</si>
  <si>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</si>
  <si>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</si>
  <si>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</si>
  <si>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</si>
  <si>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</si>
  <si>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</si>
  <si>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</si>
  <si>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</si>
  <si>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</si>
  <si>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</si>
  <si>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</si>
  <si>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</si>
  <si>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</si>
  <si>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</si>
  <si>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</si>
  <si>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</si>
  <si>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</si>
  <si>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</si>
  <si>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</si>
  <si>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</si>
  <si>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</si>
  <si>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</si>
  <si>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</si>
  <si>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</si>
  <si>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</si>
  <si>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</si>
  <si>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</si>
  <si>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</si>
  <si>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</si>
  <si>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</si>
  <si>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</si>
  <si>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</si>
  <si>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</si>
  <si>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</si>
  <si>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</si>
  <si>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</si>
  <si>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</si>
  <si>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</si>
  <si>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</si>
  <si>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</si>
  <si>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</si>
  <si>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</si>
  <si>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</si>
  <si>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</si>
  <si>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</si>
  <si>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</si>
  <si>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</si>
  <si>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</si>
  <si>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</si>
  <si>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</si>
  <si>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</si>
  <si>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</si>
  <si>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</si>
  <si>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</si>
  <si>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</si>
  <si>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</si>
  <si>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</si>
  <si>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</si>
  <si>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</si>
  <si>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</si>
  <si>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</si>
  <si>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</si>
  <si>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</si>
  <si>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</si>
  <si>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</si>
  <si>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</si>
  <si>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</si>
  <si>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</si>
  <si>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</si>
  <si>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</si>
  <si>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</si>
  <si>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</si>
  <si>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</si>
  <si>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</si>
  <si>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</si>
  <si>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</si>
  <si>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</si>
  <si>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</si>
  <si>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</si>
  <si>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</si>
  <si>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</si>
  <si>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</si>
  <si>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</si>
  <si>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</si>
  <si>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</si>
  <si>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</si>
  <si>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</si>
  <si>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</si>
  <si>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</si>
  <si>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</si>
  <si>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</si>
  <si>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</si>
  <si>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</si>
  <si>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</si>
  <si>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</si>
  <si>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</si>
  <si>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</si>
  <si>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</si>
  <si>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</si>
  <si>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</si>
  <si>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</si>
  <si>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</si>
  <si>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</si>
  <si>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</si>
  <si>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</si>
  <si>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</si>
  <si>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</si>
  <si>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</si>
  <si>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</si>
  <si>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</si>
  <si>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</si>
  <si>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</si>
  <si>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</si>
  <si>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</si>
  <si>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</si>
  <si>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</si>
  <si>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</si>
  <si>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</si>
  <si>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</si>
  <si>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</si>
  <si>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</si>
  <si>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</si>
  <si>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</si>
  <si>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</si>
  <si>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</si>
  <si>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</si>
  <si>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</si>
  <si>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</si>
  <si>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</si>
  <si>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</si>
  <si>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</si>
  <si>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</si>
  <si>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</si>
  <si>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</si>
  <si>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</si>
  <si>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</si>
  <si>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</si>
  <si>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</si>
  <si>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</si>
  <si>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</si>
  <si>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</si>
  <si>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</si>
  <si>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</si>
  <si>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</si>
  <si>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</si>
  <si>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</si>
  <si>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</si>
  <si>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</si>
  <si>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</si>
  <si>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</si>
  <si>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</si>
  <si>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</si>
  <si>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</si>
  <si>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</si>
  <si>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</si>
  <si>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</si>
  <si>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</si>
  <si>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</si>
  <si>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</si>
  <si>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</si>
  <si>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</si>
  <si>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</si>
  <si>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</si>
  <si>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</si>
  <si>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</si>
  <si>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</si>
  <si>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</si>
  <si>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</si>
  <si>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</si>
  <si>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</si>
  <si>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</si>
  <si>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</si>
  <si>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</si>
  <si>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</si>
  <si>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</si>
  <si>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</si>
  <si>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</si>
  <si>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</si>
  <si>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</si>
  <si>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</si>
  <si>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</si>
  <si>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</si>
  <si>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</si>
  <si>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</si>
  <si>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</si>
  <si>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</si>
  <si>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</si>
  <si>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</si>
  <si>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</si>
  <si>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</si>
  <si>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</si>
  <si>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</si>
  <si>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</si>
  <si>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</si>
  <si>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</si>
  <si>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</si>
  <si>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</si>
  <si>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</si>
  <si>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</si>
  <si>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</si>
  <si>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</si>
  <si>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</si>
  <si>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</si>
  <si>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</si>
  <si>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</si>
  <si>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</si>
  <si>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</si>
  <si>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</si>
  <si>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</si>
  <si>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</si>
  <si>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</si>
  <si>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</si>
  <si>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</si>
  <si>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</si>
  <si>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</si>
  <si>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</si>
  <si>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</si>
  <si>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</si>
  <si>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</si>
  <si>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</si>
  <si>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</si>
  <si>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</si>
  <si>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</si>
  <si>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</si>
  <si>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</si>
  <si>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</si>
  <si>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</si>
  <si>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</si>
  <si>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</si>
  <si>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</si>
  <si>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</si>
  <si>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</si>
  <si>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</si>
  <si>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</si>
  <si>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</si>
  <si>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</si>
  <si>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</si>
  <si>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</si>
  <si>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</si>
  <si>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</si>
  <si>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</si>
  <si>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</si>
  <si>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</si>
  <si>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</si>
  <si>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</si>
  <si>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</si>
  <si>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</si>
  <si>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</si>
  <si>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</si>
  <si>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</si>
  <si>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</si>
  <si>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</si>
  <si>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</si>
  <si>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</si>
  <si>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</si>
  <si>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</si>
  <si>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</si>
  <si>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</si>
  <si>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</si>
  <si>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</si>
  <si>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</si>
  <si>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</si>
  <si>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</si>
  <si>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</si>
  <si>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</si>
  <si>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</si>
  <si>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</si>
  <si>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</si>
  <si>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</si>
  <si>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</si>
  <si>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</si>
  <si>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</si>
  <si>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</si>
  <si>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</si>
  <si>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</si>
  <si>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</si>
  <si>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</si>
  <si>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</si>
  <si>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</si>
  <si>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</si>
  <si>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</si>
  <si>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</si>
  <si>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</si>
  <si>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</si>
  <si>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</si>
  <si>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</si>
  <si>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</si>
  <si>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</si>
  <si>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</si>
  <si>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</si>
  <si>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</si>
  <si>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</si>
  <si>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</si>
  <si>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</si>
  <si>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</si>
  <si>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</si>
  <si>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</si>
  <si>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</si>
  <si>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</si>
  <si>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</si>
  <si>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</si>
  <si>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</si>
  <si>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</si>
  <si>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</si>
  <si>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</si>
  <si>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</si>
  <si>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</si>
  <si>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</si>
  <si>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</si>
  <si>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</si>
  <si>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</si>
  <si>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</si>
  <si>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</si>
  <si>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</si>
  <si>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</si>
  <si>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</si>
  <si>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</si>
  <si>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</si>
  <si>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</si>
  <si>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</si>
  <si>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</si>
  <si>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</si>
  <si>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</si>
  <si>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</si>
  <si>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</si>
  <si>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</si>
  <si>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</si>
  <si>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</si>
  <si>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</si>
  <si>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</si>
  <si>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</si>
  <si>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</si>
  <si>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</si>
  <si>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</si>
  <si>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</si>
  <si>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</si>
  <si>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</si>
  <si>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</si>
  <si>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</si>
  <si>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</si>
  <si>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</si>
  <si>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</si>
  <si>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</si>
  <si>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</si>
  <si>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</si>
  <si>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</si>
  <si>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</si>
  <si>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</si>
  <si>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</si>
  <si>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</si>
  <si>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</si>
  <si>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</si>
  <si>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</si>
  <si>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</si>
  <si>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</si>
  <si>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</si>
  <si>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</si>
  <si>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</si>
  <si>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</si>
  <si>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</si>
  <si>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</si>
  <si>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</si>
  <si>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</si>
  <si>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</si>
  <si>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</si>
  <si>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</si>
  <si>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</si>
  <si>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</si>
  <si>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</si>
  <si>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</si>
  <si>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</si>
  <si>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</si>
  <si>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</si>
  <si>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</si>
  <si>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</si>
  <si>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</si>
  <si>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</si>
  <si>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</si>
  <si>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</si>
  <si>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</si>
  <si>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</si>
  <si>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</si>
  <si>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</si>
  <si>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</si>
  <si>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</si>
  <si>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</si>
  <si>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</si>
  <si>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</si>
  <si>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</si>
  <si>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</si>
  <si>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</si>
  <si>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</si>
  <si>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</si>
  <si>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</si>
  <si>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</si>
  <si>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</si>
  <si>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</si>
  <si>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</si>
  <si>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</si>
  <si>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</si>
  <si>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</si>
  <si>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</si>
  <si>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</si>
  <si>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</si>
  <si>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</si>
  <si>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</si>
  <si>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</si>
  <si>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</si>
  <si>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</si>
  <si>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</si>
  <si>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</si>
  <si>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</si>
  <si>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</si>
  <si>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</si>
  <si>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</si>
  <si>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</si>
  <si>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</si>
  <si>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</si>
  <si>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</si>
  <si>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</si>
  <si>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</si>
  <si>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</si>
  <si>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</si>
  <si>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</si>
  <si>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</si>
  <si>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</si>
  <si>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</si>
  <si>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</si>
  <si>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</si>
  <si>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</si>
  <si>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</si>
  <si>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</si>
  <si>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</si>
  <si>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</si>
  <si>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</si>
  <si>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</si>
  <si>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</si>
  <si>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</si>
  <si>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</si>
  <si>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</si>
  <si>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</si>
  <si>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</si>
  <si>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</si>
  <si>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</si>
  <si>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</si>
  <si>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</si>
  <si>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</si>
  <si>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</si>
  <si>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</si>
  <si>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</si>
  <si>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</si>
  <si>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</si>
  <si>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</si>
  <si>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</si>
  <si>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</si>
  <si>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</si>
  <si>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</si>
  <si>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</si>
  <si>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</si>
  <si>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</si>
  <si>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</si>
  <si>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</si>
  <si>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</si>
  <si>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</si>
  <si>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</si>
  <si>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</si>
  <si>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</si>
  <si>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</si>
  <si>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</si>
  <si>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</si>
  <si>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</si>
  <si>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</si>
  <si>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</si>
  <si>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</si>
  <si>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</si>
  <si>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</si>
  <si>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</si>
  <si>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</si>
  <si>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</si>
  <si>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</si>
  <si>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</si>
  <si>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</si>
  <si>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</si>
  <si>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</si>
  <si>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</si>
  <si>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</si>
  <si>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</si>
  <si>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</si>
  <si>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</si>
  <si>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</si>
  <si>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</si>
  <si>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</si>
  <si>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</si>
  <si>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</si>
  <si>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</si>
  <si>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</si>
  <si>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</si>
  <si>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</si>
  <si>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</si>
  <si>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</si>
  <si>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</si>
  <si>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</si>
  <si>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</si>
  <si>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</si>
  <si>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</si>
  <si>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</si>
  <si>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</si>
  <si>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</si>
  <si>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</si>
  <si>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</si>
  <si>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</si>
  <si>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</si>
  <si>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</si>
  <si>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</si>
  <si>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</si>
  <si>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</si>
  <si>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</si>
  <si>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</si>
  <si>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</si>
  <si>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</si>
  <si>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</si>
  <si>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</si>
  <si>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</si>
  <si>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</si>
  <si>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</si>
  <si>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</si>
  <si>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</si>
  <si>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</si>
  <si>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</si>
  <si>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</si>
  <si>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</si>
  <si>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</si>
  <si>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</si>
  <si>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</si>
  <si>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</si>
  <si>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</si>
  <si>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</si>
  <si>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</si>
  <si>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</si>
  <si>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</si>
  <si>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</si>
  <si>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</si>
  <si>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</si>
  <si>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</si>
  <si>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</si>
  <si>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</si>
  <si>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</si>
  <si>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</si>
  <si>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</si>
  <si>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</si>
  <si>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</si>
  <si>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</si>
  <si>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</si>
  <si>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</si>
  <si>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</si>
  <si>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</si>
  <si>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</si>
  <si>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</si>
  <si>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</si>
  <si>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</si>
  <si>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</si>
  <si>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</si>
  <si>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</si>
  <si>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</si>
  <si>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</si>
  <si>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</si>
  <si>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</si>
  <si>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</si>
  <si>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</si>
  <si>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</si>
  <si>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</si>
  <si>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</si>
  <si>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</si>
  <si>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</si>
  <si>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</si>
  <si>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</si>
  <si>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</si>
  <si>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</si>
  <si>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</si>
  <si>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</si>
  <si>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</si>
  <si>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</si>
  <si>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</si>
  <si>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</si>
  <si>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</si>
  <si>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</si>
  <si>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</si>
  <si>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</si>
  <si>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</si>
  <si>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</si>
  <si>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</si>
  <si>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</si>
  <si>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</si>
  <si>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</si>
  <si>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</si>
  <si>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</si>
  <si>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</si>
  <si>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</si>
  <si>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</si>
  <si>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</si>
  <si>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</si>
  <si>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</si>
  <si>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</si>
  <si>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</si>
  <si>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</si>
  <si>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</si>
  <si>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</si>
  <si>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</si>
  <si>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</si>
  <si>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</si>
  <si>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</si>
  <si>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</si>
  <si>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</si>
  <si>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</si>
  <si>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</si>
  <si>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</si>
  <si>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</si>
  <si>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</si>
  <si>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</si>
  <si>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</si>
  <si>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</si>
  <si>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</si>
  <si>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</si>
  <si>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</si>
  <si>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</si>
  <si>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</si>
  <si>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</si>
  <si>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</si>
  <si>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</si>
  <si>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</si>
  <si>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</si>
  <si>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</si>
  <si>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</si>
  <si>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</si>
  <si>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</si>
  <si>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</si>
  <si>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</si>
  <si>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</si>
  <si>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</si>
  <si>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</si>
  <si>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</si>
  <si>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</si>
  <si>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</si>
  <si>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</si>
  <si>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</si>
  <si>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</si>
  <si>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</si>
  <si>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</si>
  <si>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</si>
  <si>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</si>
  <si>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</si>
  <si>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</si>
  <si>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</si>
  <si>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</si>
  <si>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</si>
  <si>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</si>
  <si>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</si>
  <si>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</si>
  <si>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</si>
  <si>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</si>
  <si>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</si>
  <si>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</si>
  <si>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</si>
  <si>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</si>
  <si>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</si>
  <si>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</si>
  <si>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</si>
  <si>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</si>
  <si>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</si>
  <si>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</si>
  <si>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</si>
  <si>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</si>
  <si>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</si>
  <si>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</si>
  <si>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</si>
  <si>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</si>
  <si>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</si>
  <si>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</si>
  <si>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</si>
  <si>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</si>
  <si>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</si>
  <si>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</si>
  <si>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</si>
  <si>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</si>
  <si>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</si>
  <si>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</si>
  <si>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</si>
  <si>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</si>
  <si>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</si>
  <si>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</si>
  <si>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</si>
  <si>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</si>
  <si>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</si>
  <si>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</si>
  <si>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</si>
  <si>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</si>
  <si>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</si>
  <si>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</si>
  <si>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</si>
  <si>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</si>
  <si>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</si>
  <si>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</si>
  <si>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</si>
  <si>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</si>
  <si>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</si>
  <si>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</si>
  <si>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</si>
  <si>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</si>
  <si>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</si>
  <si>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</si>
  <si>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</si>
  <si>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</si>
  <si>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</si>
  <si>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</si>
  <si>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</si>
  <si>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</si>
  <si>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</si>
  <si>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</si>
  <si>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</si>
  <si>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</si>
  <si>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</si>
  <si>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</si>
  <si>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</si>
  <si>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</si>
  <si>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</si>
  <si>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</si>
  <si>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</si>
  <si>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</si>
  <si>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</si>
  <si>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</si>
  <si>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</si>
  <si>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</si>
  <si>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</si>
  <si>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</si>
  <si>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</si>
  <si>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</si>
  <si>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</si>
  <si>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</si>
  <si>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</si>
  <si>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</si>
  <si>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</si>
  <si>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</si>
  <si>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</si>
  <si>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</si>
  <si>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</si>
  <si>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</si>
  <si>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</si>
  <si>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</si>
  <si>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</si>
  <si>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</si>
  <si>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</si>
  <si>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</si>
  <si>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</si>
  <si>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</si>
  <si>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</si>
  <si>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</si>
  <si>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</si>
  <si>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</si>
  <si>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</si>
  <si>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</si>
  <si>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</si>
  <si>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</si>
  <si>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</si>
  <si>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</si>
  <si>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</si>
  <si>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</si>
  <si>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</si>
  <si>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</si>
  <si>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</si>
  <si>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</si>
  <si>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</si>
  <si>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</si>
  <si>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</si>
  <si>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</si>
  <si>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</si>
  <si>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</si>
  <si>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</si>
  <si>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</si>
  <si>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</si>
  <si>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</si>
  <si>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</si>
  <si>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</si>
  <si>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</si>
  <si>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</si>
  <si>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</si>
  <si>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</si>
  <si>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</si>
  <si>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</si>
  <si>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</si>
  <si>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</si>
  <si>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</si>
  <si>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</si>
  <si>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</si>
  <si>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</si>
  <si>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</si>
  <si>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</si>
  <si>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</si>
  <si>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</si>
  <si>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</si>
  <si>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</si>
  <si>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</si>
  <si>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</si>
  <si>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</si>
  <si>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</si>
  <si>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</si>
  <si>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</si>
  <si>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</si>
  <si>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</si>
  <si>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</si>
  <si>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</si>
  <si>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</si>
  <si>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</si>
  <si>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</si>
  <si>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</si>
  <si>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</si>
  <si>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</si>
  <si>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</si>
  <si>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</si>
  <si>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</si>
  <si>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</si>
  <si>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</si>
  <si>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</si>
  <si>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</si>
  <si>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</si>
  <si>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</si>
  <si>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</si>
  <si>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</si>
  <si>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</si>
  <si>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</si>
  <si>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</si>
  <si>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</si>
  <si>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</si>
  <si>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</si>
  <si>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</si>
  <si>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</si>
  <si>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</si>
  <si>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</si>
  <si>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</si>
  <si>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</si>
  <si>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</si>
  <si>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</si>
  <si>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</si>
  <si>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</si>
  <si>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</si>
  <si>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</si>
  <si>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</si>
  <si>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</si>
  <si>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</si>
  <si>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</si>
  <si>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</si>
  <si>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</si>
  <si>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</si>
  <si>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</si>
  <si>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</si>
  <si>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</si>
  <si>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</si>
  <si>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</si>
  <si>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</si>
  <si>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</si>
  <si>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</si>
  <si>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</si>
  <si>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</si>
  <si>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</si>
  <si>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</si>
  <si>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</si>
  <si>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</si>
  <si>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</si>
  <si>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</si>
  <si>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</si>
  <si>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</si>
  <si>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</si>
  <si>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</si>
  <si>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</si>
  <si>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</si>
  <si>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</si>
  <si>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</si>
  <si>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</si>
  <si>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</si>
  <si>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</si>
  <si>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</si>
  <si>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</si>
  <si>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</si>
  <si>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</si>
  <si>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</si>
  <si>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</si>
  <si>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</si>
  <si>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</si>
  <si>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</si>
  <si>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</si>
  <si>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</si>
  <si>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</si>
  <si>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</si>
  <si>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</si>
  <si>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</si>
  <si>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</si>
  <si>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</si>
  <si>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</si>
  <si>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</si>
  <si>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</si>
  <si>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</si>
  <si>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</si>
  <si>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</si>
  <si>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</si>
  <si>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</si>
  <si>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</si>
  <si>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</si>
  <si>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</si>
  <si>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</si>
  <si>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</si>
  <si>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</si>
  <si>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</si>
  <si>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</si>
  <si>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</si>
  <si>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</si>
  <si>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</si>
  <si>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</si>
  <si>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</si>
  <si>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</si>
  <si>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</si>
  <si>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</si>
  <si>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</si>
  <si>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</si>
  <si>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</si>
  <si>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</si>
  <si>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</si>
  <si>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</si>
  <si>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</si>
  <si>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</si>
  <si>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</si>
  <si>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</si>
  <si>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</si>
  <si>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</si>
  <si>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</si>
  <si>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</si>
  <si>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</si>
  <si>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</si>
  <si>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</si>
  <si>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</si>
  <si>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</si>
  <si>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</si>
  <si>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</si>
  <si>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</si>
  <si>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</si>
  <si>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</si>
  <si>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</si>
  <si>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</si>
  <si>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</si>
  <si>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</si>
  <si>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</si>
  <si>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</si>
  <si>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</si>
  <si>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</si>
  <si>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</si>
  <si>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</si>
  <si>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</si>
  <si>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</si>
  <si>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</si>
  <si>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</si>
  <si>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</si>
  <si>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</si>
  <si>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</si>
  <si>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</si>
  <si>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</si>
  <si>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</si>
  <si>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</si>
  <si>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</si>
  <si>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</si>
  <si>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</si>
  <si>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</si>
  <si>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</si>
  <si>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</si>
  <si>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</si>
  <si>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</si>
  <si>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</si>
  <si>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</si>
  <si>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</si>
  <si>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</si>
  <si>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</si>
  <si>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</si>
  <si>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</si>
  <si>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</si>
  <si>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</si>
  <si>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</si>
  <si>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</si>
  <si>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</si>
  <si>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</si>
  <si>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</si>
  <si>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</si>
  <si>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</si>
  <si>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</si>
  <si>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</si>
  <si>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</si>
  <si>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</si>
  <si>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</si>
  <si>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</si>
  <si>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</si>
  <si>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</si>
  <si>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</si>
  <si>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</si>
  <si>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</si>
  <si>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</si>
  <si>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</si>
  <si>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</si>
  <si>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</si>
  <si>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</si>
  <si>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</si>
  <si>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</si>
  <si>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</si>
  <si>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</si>
  <si>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</si>
  <si>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</si>
  <si>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</si>
  <si>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</si>
  <si>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</si>
  <si>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</si>
  <si>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</si>
  <si>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</si>
  <si>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</si>
  <si>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</si>
  <si>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</si>
  <si>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</si>
  <si>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</si>
  <si>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</si>
  <si>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</si>
  <si>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</si>
  <si>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</si>
  <si>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</si>
  <si>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</si>
  <si>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</si>
  <si>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</si>
  <si>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</si>
  <si>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</si>
  <si>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</si>
  <si>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</si>
  <si>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</si>
  <si>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</si>
  <si>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</si>
  <si>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</si>
  <si>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</si>
  <si>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</si>
  <si>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</si>
  <si>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</si>
  <si>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</si>
  <si>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</si>
  <si>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</si>
  <si>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</si>
  <si>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</si>
  <si>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</si>
  <si>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</si>
  <si>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</si>
  <si>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</si>
  <si>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</si>
  <si>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</si>
  <si>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</si>
  <si>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</si>
  <si>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</si>
  <si>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</si>
  <si>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</si>
  <si>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</si>
  <si>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</si>
  <si>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</si>
  <si>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</si>
  <si>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</si>
  <si>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</si>
  <si>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</si>
  <si>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</si>
  <si>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</si>
  <si>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</si>
  <si>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</si>
  <si>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</si>
  <si>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</si>
  <si>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</si>
  <si>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</si>
  <si>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</si>
  <si>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</si>
  <si>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</si>
  <si>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</si>
  <si>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</si>
  <si>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</si>
  <si>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</si>
  <si>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</si>
  <si>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</si>
  <si>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</si>
  <si>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</si>
  <si>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</si>
  <si>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</si>
  <si>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</si>
  <si>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</si>
  <si>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</si>
  <si>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</si>
  <si>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</si>
  <si>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</si>
  <si>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</si>
  <si>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</si>
  <si>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</si>
  <si>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</si>
  <si>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</si>
  <si>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</si>
  <si>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</si>
  <si>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</si>
  <si>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</si>
  <si>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</si>
  <si>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</si>
  <si>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</si>
  <si>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</si>
  <si>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</si>
  <si>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</si>
  <si>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</si>
  <si>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</si>
  <si>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</si>
  <si>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</si>
  <si>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</si>
  <si>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</si>
  <si>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</si>
  <si>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</si>
  <si>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</si>
  <si>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</si>
  <si>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</si>
  <si>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</si>
  <si>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</si>
  <si>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</si>
  <si>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</si>
  <si>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</si>
  <si>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</si>
  <si>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</si>
  <si>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</si>
  <si>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</si>
  <si>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</si>
  <si>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</si>
  <si>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</si>
  <si>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</si>
  <si>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</si>
  <si>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</si>
  <si>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</si>
  <si>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</si>
  <si>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</si>
  <si>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</si>
  <si>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</si>
  <si>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</si>
  <si>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</si>
  <si>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</si>
  <si>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</si>
  <si>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</si>
  <si>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</si>
  <si>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</si>
  <si>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</si>
  <si>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</si>
  <si>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</si>
  <si>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</si>
  <si>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</si>
  <si>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</si>
  <si>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</si>
  <si>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</si>
  <si>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</si>
  <si>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</si>
  <si>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</si>
  <si>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</si>
  <si>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</si>
  <si>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</si>
  <si>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</si>
  <si>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</si>
  <si>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</si>
  <si>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</si>
  <si>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</si>
  <si>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</si>
  <si>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</si>
  <si>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</si>
  <si>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</si>
  <si>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</si>
  <si>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</si>
  <si>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</si>
  <si>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</si>
  <si>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</si>
  <si>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</si>
  <si>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</si>
  <si>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</si>
  <si>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</si>
  <si>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</si>
  <si>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</si>
  <si>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</si>
  <si>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</si>
  <si>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</si>
  <si>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</si>
  <si>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</si>
  <si>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</si>
  <si>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</si>
  <si>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</si>
  <si>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</si>
  <si>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</si>
  <si>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</si>
  <si>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</si>
  <si>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</si>
  <si>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</si>
  <si>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</si>
  <si>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</si>
  <si>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</si>
  <si>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</si>
  <si>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</si>
  <si>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</si>
  <si>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</si>
  <si>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</si>
  <si>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</si>
  <si>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</si>
  <si>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</si>
  <si>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</si>
  <si>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</si>
  <si>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</si>
  <si>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</si>
  <si>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</si>
  <si>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</si>
  <si>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</si>
  <si>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</si>
  <si>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</si>
  <si>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</si>
  <si>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</si>
  <si>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</si>
  <si>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</si>
  <si>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</si>
  <si>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</si>
  <si>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</si>
  <si>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</si>
  <si>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</si>
  <si>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</si>
  <si>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</si>
  <si>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</si>
  <si>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</si>
  <si>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</si>
  <si>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</si>
  <si>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</si>
  <si>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</si>
  <si>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</si>
  <si>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</si>
  <si>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</si>
  <si>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</si>
  <si>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</si>
  <si>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</si>
  <si>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</si>
  <si>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</si>
  <si>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</si>
  <si>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</si>
  <si>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</si>
  <si>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</si>
  <si>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</si>
  <si>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</si>
  <si>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</si>
  <si>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</si>
  <si>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</si>
  <si>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</si>
  <si>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</si>
  <si>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</si>
  <si>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</si>
  <si>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</si>
  <si>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</si>
  <si>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</si>
  <si>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</si>
  <si>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</si>
  <si>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</si>
  <si>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</si>
  <si>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</si>
  <si>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</si>
  <si>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</si>
  <si>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</si>
  <si>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</si>
  <si>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</si>
  <si>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</si>
  <si>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</si>
  <si>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</si>
  <si>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</si>
  <si>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</si>
  <si>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</si>
  <si>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</si>
  <si>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</si>
  <si>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</si>
  <si>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</si>
  <si>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</si>
  <si>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</si>
  <si>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</si>
  <si>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</si>
  <si>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</si>
  <si>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</si>
  <si>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</si>
  <si>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</si>
  <si>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</si>
  <si>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</si>
  <si>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</si>
  <si>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</si>
  <si>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</si>
  <si>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</si>
  <si>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</si>
  <si>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</si>
  <si>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</si>
  <si>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</si>
  <si>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</si>
  <si>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</si>
  <si>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</si>
  <si>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</si>
  <si>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</si>
  <si>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</si>
  <si>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</si>
  <si>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</si>
  <si>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</si>
  <si>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</si>
  <si>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</si>
  <si>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</si>
  <si>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</si>
  <si>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</si>
  <si>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</si>
  <si>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</si>
  <si>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</si>
  <si>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</si>
  <si>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</si>
  <si>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</si>
  <si>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</si>
  <si>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</si>
  <si>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</si>
  <si>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</si>
  <si>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</si>
  <si>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</si>
  <si>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</si>
  <si>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</si>
  <si>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</si>
  <si>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</si>
  <si>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</si>
  <si>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</si>
  <si>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</si>
  <si>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</si>
  <si>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</si>
  <si>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</si>
  <si>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</si>
  <si>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</si>
  <si>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</si>
  <si>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</si>
  <si>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</si>
  <si>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</si>
  <si>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</si>
  <si>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</si>
  <si>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</si>
  <si>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</si>
  <si>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</si>
  <si>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</si>
  <si>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</si>
  <si>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</si>
  <si>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</si>
  <si>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</si>
  <si>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</si>
  <si>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</si>
  <si>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</si>
  <si>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</si>
  <si>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</si>
  <si>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</si>
  <si>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</si>
  <si>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</si>
  <si>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</si>
  <si>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</si>
  <si>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</si>
  <si>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</si>
  <si>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</si>
  <si>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</si>
  <si>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</si>
  <si>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</si>
  <si>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</si>
  <si>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</si>
  <si>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</si>
  <si>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</si>
  <si>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</si>
  <si>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</si>
  <si>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</si>
  <si>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</si>
  <si>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</si>
  <si>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</si>
  <si>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</si>
  <si>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</si>
  <si>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</si>
  <si>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</si>
  <si>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</si>
  <si>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</si>
  <si>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</si>
  <si>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</si>
  <si>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</si>
  <si>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</si>
  <si>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</si>
  <si>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</si>
  <si>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</si>
  <si>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</si>
  <si>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</si>
  <si>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</si>
  <si>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</si>
  <si>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</si>
  <si>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</si>
  <si>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</si>
  <si>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</si>
  <si>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</si>
  <si>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</si>
  <si>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</si>
  <si>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</si>
  <si>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</si>
  <si>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</si>
  <si>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</si>
  <si>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</si>
  <si>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</si>
  <si>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</si>
  <si>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</si>
  <si>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</si>
  <si>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</si>
  <si>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</si>
  <si>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</si>
  <si>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</si>
  <si>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</si>
  <si>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</si>
  <si>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</si>
  <si>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</si>
  <si>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</si>
  <si>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</si>
  <si>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</si>
  <si>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</si>
  <si>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</si>
  <si>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</si>
  <si>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</si>
  <si>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</si>
  <si>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</si>
  <si>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</si>
  <si>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</si>
  <si>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</si>
  <si>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</si>
  <si>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</si>
  <si>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</si>
  <si>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</si>
  <si>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</si>
  <si>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</si>
  <si>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</si>
  <si>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</si>
  <si>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</si>
  <si>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</si>
  <si>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</si>
  <si>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</si>
  <si>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</si>
  <si>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</si>
  <si>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</si>
  <si>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</si>
  <si>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</si>
  <si>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</si>
  <si>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</si>
  <si>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</si>
  <si>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</si>
  <si>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</si>
  <si>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</si>
  <si>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</si>
  <si>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</si>
  <si>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</si>
  <si>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</si>
  <si>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</si>
  <si>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</si>
  <si>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</si>
  <si>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</si>
  <si>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</si>
  <si>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</si>
  <si>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</si>
  <si>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</si>
  <si>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</si>
  <si>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</si>
  <si>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</si>
  <si>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</si>
  <si>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</si>
  <si>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</si>
  <si>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</si>
  <si>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</si>
  <si>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</si>
  <si>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</si>
  <si>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</si>
  <si>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</si>
  <si>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</si>
  <si>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</si>
  <si>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</si>
  <si>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</si>
  <si>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</si>
  <si>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</si>
  <si>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</si>
  <si>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</si>
  <si>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</si>
  <si>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</si>
  <si>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</si>
  <si>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</si>
  <si>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</si>
  <si>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</si>
  <si>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</si>
  <si>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</si>
  <si>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</si>
  <si>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</si>
  <si>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</si>
  <si>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</si>
  <si>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</si>
  <si>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</si>
  <si>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</si>
  <si>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</si>
  <si>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</si>
  <si>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</si>
  <si>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</si>
  <si>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</si>
  <si>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</si>
  <si>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</si>
  <si>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</si>
  <si>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</si>
  <si>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</si>
  <si>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</si>
  <si>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</si>
  <si>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</si>
  <si>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</si>
  <si>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</si>
  <si>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</si>
  <si>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</si>
  <si>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</si>
  <si>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</si>
  <si>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</si>
  <si>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</si>
  <si>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</si>
  <si>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</si>
  <si>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</si>
  <si>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</si>
  <si>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</si>
  <si>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</si>
  <si>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</si>
  <si>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</si>
  <si>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</si>
  <si>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</si>
  <si>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</si>
  <si>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</si>
  <si>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</si>
  <si>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</si>
  <si>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</si>
  <si>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</si>
  <si>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</si>
  <si>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</si>
  <si>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</si>
  <si>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</si>
  <si>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</si>
  <si>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</si>
  <si>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</si>
  <si>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</si>
  <si>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</si>
  <si>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</si>
  <si>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</si>
  <si>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</si>
  <si>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</si>
  <si>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</si>
  <si>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</si>
  <si>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</si>
  <si>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</si>
  <si>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</si>
  <si>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</si>
  <si>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</si>
  <si>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</si>
  <si>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</si>
  <si>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</si>
  <si>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</si>
  <si>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</si>
  <si>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</si>
  <si>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</si>
  <si>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</si>
  <si>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</si>
  <si>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</si>
  <si>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</si>
  <si>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</si>
  <si>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</si>
  <si>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</si>
  <si>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</si>
  <si>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</si>
  <si>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</si>
  <si>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</si>
  <si>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</si>
  <si>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</si>
  <si>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</si>
  <si>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</si>
  <si>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</si>
  <si>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</si>
  <si>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</si>
  <si>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</si>
  <si>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</si>
  <si>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</si>
  <si>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</si>
  <si>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</si>
  <si>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</si>
  <si>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</si>
  <si>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</si>
  <si>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</si>
  <si>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</si>
  <si>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</si>
  <si>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</si>
  <si>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</si>
  <si>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</si>
  <si>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</si>
  <si>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</si>
  <si>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</si>
  <si>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</si>
  <si>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</si>
  <si>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</si>
  <si>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</si>
  <si>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</si>
  <si>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</si>
  <si>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</si>
  <si>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</si>
  <si>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</si>
  <si>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</si>
  <si>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</si>
  <si>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</si>
  <si>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</si>
  <si>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</si>
  <si>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</si>
  <si>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</si>
  <si>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</si>
  <si>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</si>
  <si>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</si>
  <si>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</si>
  <si>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</si>
  <si>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</si>
  <si>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</si>
  <si>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</si>
  <si>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</si>
  <si>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</si>
  <si>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</si>
  <si>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</si>
  <si>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</si>
  <si>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</si>
  <si>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</si>
  <si>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</si>
  <si>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</si>
  <si>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</si>
  <si>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</si>
  <si>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</si>
  <si>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</si>
  <si>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</si>
  <si>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</si>
  <si>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</si>
  <si>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</si>
  <si>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</si>
  <si>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</si>
  <si>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</si>
  <si>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</si>
  <si>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</si>
  <si>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</si>
  <si>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</si>
  <si>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</si>
  <si>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</si>
  <si>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</si>
  <si>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</si>
  <si>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</si>
  <si>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</si>
  <si>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</si>
  <si>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</si>
  <si>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</si>
  <si>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</si>
  <si>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</si>
  <si>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</si>
  <si>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</si>
  <si>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</si>
  <si>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</si>
  <si>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</si>
  <si>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</si>
  <si>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</si>
  <si>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</si>
  <si>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</si>
  <si>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</si>
  <si>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</si>
  <si>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</si>
  <si>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</si>
  <si>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</si>
  <si>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</si>
  <si>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</si>
  <si>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</si>
  <si>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</si>
  <si>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</si>
  <si>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</si>
  <si>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</si>
  <si>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</si>
  <si>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</si>
  <si>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</si>
  <si>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</si>
  <si>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</si>
  <si>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</si>
  <si>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</si>
  <si>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</si>
  <si>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</si>
  <si>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</si>
  <si>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</si>
  <si>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</si>
  <si>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</si>
  <si>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</si>
  <si>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</si>
  <si>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</si>
  <si>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</si>
  <si>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</si>
  <si>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</si>
  <si>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</si>
  <si>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</si>
  <si>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</si>
  <si>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</si>
  <si>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</si>
  <si>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</si>
  <si>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</si>
  <si>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</si>
  <si>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</si>
  <si>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</si>
  <si>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</si>
  <si>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</si>
  <si>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</si>
  <si>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</si>
  <si>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</si>
  <si>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</si>
  <si>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</si>
  <si>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</si>
  <si>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</si>
  <si>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</si>
  <si>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</si>
  <si>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</si>
  <si>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</si>
  <si>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</si>
  <si>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</si>
  <si>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</si>
  <si>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</si>
  <si>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</si>
  <si>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</si>
  <si>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</si>
  <si>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</si>
  <si>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</si>
  <si>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</si>
  <si>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</si>
  <si>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</si>
  <si>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</si>
  <si>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</si>
  <si>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</si>
  <si>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</si>
  <si>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</si>
  <si>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</si>
  <si>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</si>
  <si>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</si>
  <si>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</si>
  <si>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</si>
  <si>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</si>
  <si>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</si>
  <si>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</si>
  <si>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</si>
  <si>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</si>
  <si>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</si>
  <si>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</si>
  <si>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</si>
  <si>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</si>
  <si>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</si>
  <si>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</si>
  <si>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</si>
  <si>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</si>
  <si>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</si>
  <si>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</si>
  <si>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</si>
  <si>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</si>
  <si>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</si>
  <si>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</si>
  <si>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</si>
  <si>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</si>
  <si>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</si>
  <si>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</si>
  <si>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</si>
  <si>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</si>
  <si>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</si>
  <si>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</si>
  <si>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</si>
  <si>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</si>
  <si>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</si>
  <si>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</si>
  <si>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</si>
  <si>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</si>
  <si>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</si>
  <si>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</si>
  <si>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</si>
  <si>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</si>
  <si>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</si>
  <si>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</si>
  <si>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</si>
  <si>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</si>
  <si>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</si>
  <si>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</si>
  <si>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</si>
  <si>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</si>
  <si>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</si>
  <si>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</si>
  <si>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</si>
  <si>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</si>
  <si>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</si>
  <si>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</si>
  <si>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</si>
  <si>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</si>
  <si>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</si>
  <si>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</si>
  <si>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</si>
  <si>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</si>
  <si>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</si>
  <si>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</si>
  <si>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</si>
  <si>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</si>
  <si>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</si>
  <si>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</si>
  <si>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</si>
  <si>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</si>
  <si>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</si>
  <si>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</si>
  <si>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</si>
  <si>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</si>
  <si>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</si>
  <si>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</si>
  <si>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</si>
  <si>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</si>
  <si>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</si>
  <si>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</si>
  <si>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</si>
  <si>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</si>
  <si>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</si>
  <si>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</si>
  <si>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</si>
  <si>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</si>
  <si>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</si>
  <si>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</si>
  <si>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</si>
  <si>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</si>
  <si>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</si>
  <si>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</si>
  <si>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</si>
  <si>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</si>
  <si>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</si>
  <si>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</si>
  <si>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</si>
  <si>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</si>
  <si>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</si>
  <si>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</si>
  <si>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</si>
  <si>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</si>
  <si>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</si>
  <si>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</si>
  <si>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</si>
  <si>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</si>
  <si>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</si>
  <si>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</si>
  <si>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</si>
  <si>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</si>
  <si>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</si>
  <si>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</si>
  <si>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</si>
  <si>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</si>
  <si>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</si>
  <si>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</si>
  <si>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</si>
  <si>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</si>
  <si>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</si>
  <si>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</si>
  <si>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</si>
  <si>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</si>
  <si>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</si>
  <si>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</si>
  <si>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</si>
  <si>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</si>
  <si>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</si>
  <si>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</si>
  <si>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</si>
  <si>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</si>
  <si>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</si>
  <si>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</si>
  <si>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</si>
  <si>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</si>
  <si>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</si>
  <si>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</si>
  <si>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</si>
  <si>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</si>
  <si>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</si>
  <si>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</si>
  <si>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</si>
  <si>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</si>
  <si>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</si>
  <si>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</si>
  <si>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</si>
  <si>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</si>
  <si>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</si>
  <si>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</si>
  <si>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</si>
  <si>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</si>
  <si>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</si>
  <si>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</si>
  <si>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</si>
  <si>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</si>
  <si>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</si>
  <si>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</si>
  <si>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</si>
  <si>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</si>
  <si>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</si>
  <si>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</si>
  <si>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</si>
  <si>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</si>
  <si>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</si>
  <si>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</si>
  <si>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</si>
  <si>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</si>
  <si>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</si>
  <si>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</si>
  <si>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</si>
  <si>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</si>
  <si>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</si>
  <si>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</si>
  <si>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</si>
  <si>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</si>
  <si>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</si>
  <si>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</si>
  <si>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</si>
  <si>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</si>
  <si>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</si>
  <si>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</si>
  <si>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</si>
  <si>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</si>
  <si>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</si>
  <si>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</si>
  <si>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</si>
  <si>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</si>
  <si>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</si>
  <si>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</si>
  <si>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</si>
  <si>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</si>
  <si>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</si>
  <si>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</si>
  <si>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</si>
  <si>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</si>
  <si>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</si>
  <si>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</si>
  <si>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</si>
  <si>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</si>
  <si>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</si>
  <si>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</si>
  <si>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</si>
  <si>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</si>
  <si>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</si>
  <si>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</si>
  <si>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</si>
  <si>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</si>
  <si>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</si>
  <si>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</si>
  <si>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</si>
  <si>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</si>
  <si>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</si>
  <si>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</si>
  <si>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</si>
  <si>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</si>
  <si>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</si>
  <si>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</si>
  <si>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</si>
  <si>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</si>
  <si>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</si>
  <si>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</si>
  <si>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</si>
  <si>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</si>
  <si>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</si>
  <si>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</si>
  <si>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</si>
  <si>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</si>
  <si>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</si>
  <si>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</si>
  <si>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</si>
  <si>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</si>
  <si>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</si>
  <si>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</si>
  <si>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</si>
  <si>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</si>
  <si>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</si>
  <si>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</si>
  <si>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</si>
  <si>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</si>
  <si>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</si>
  <si>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</si>
  <si>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</si>
  <si>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</si>
  <si>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</si>
  <si>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</si>
  <si>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</si>
  <si>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</si>
  <si>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</si>
  <si>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</si>
  <si>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</si>
  <si>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</si>
  <si>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</si>
  <si>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</si>
  <si>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</si>
  <si>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</si>
  <si>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</si>
  <si>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</si>
  <si>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</si>
  <si>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</si>
  <si>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</si>
  <si>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</si>
  <si>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</si>
  <si>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</si>
  <si>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</si>
  <si>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</si>
  <si>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</si>
  <si>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</si>
  <si>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</si>
  <si>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</si>
  <si>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</si>
  <si>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</si>
  <si>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</si>
  <si>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</si>
  <si>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</si>
  <si>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</si>
  <si>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</si>
  <si>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</si>
  <si>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</si>
  <si>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</si>
  <si>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</si>
  <si>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</si>
  <si>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</si>
  <si>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</si>
  <si>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</si>
  <si>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</si>
  <si>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</si>
  <si>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</si>
  <si>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</si>
  <si>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</si>
  <si>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</si>
  <si>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</si>
  <si>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</si>
  <si>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</si>
  <si>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</si>
  <si>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</si>
  <si>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</si>
  <si>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</si>
  <si>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</si>
  <si>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</si>
  <si>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</si>
  <si>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</si>
  <si>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</si>
  <si>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</si>
  <si>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</si>
  <si>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</si>
  <si>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</si>
  <si>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</si>
  <si>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</si>
  <si>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</si>
  <si>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</si>
  <si>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</si>
  <si>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</si>
  <si>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</si>
  <si>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</si>
  <si>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</si>
  <si>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</si>
  <si>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</si>
  <si>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</si>
  <si>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</si>
  <si>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</si>
  <si>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</si>
  <si>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</si>
  <si>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</si>
  <si>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</si>
  <si>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</si>
  <si>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</si>
  <si>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</si>
  <si>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</si>
  <si>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</si>
  <si>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</si>
  <si>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</si>
  <si>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</si>
  <si>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</si>
  <si>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</si>
  <si>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</si>
  <si>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</si>
  <si>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</si>
  <si>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</si>
  <si>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</si>
  <si>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</si>
  <si>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</si>
  <si>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</si>
  <si>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</si>
  <si>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</si>
  <si>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</si>
  <si>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</si>
  <si>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</si>
  <si>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</si>
  <si>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</si>
  <si>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</si>
  <si>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</si>
  <si>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</si>
  <si>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</si>
  <si>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</si>
  <si>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</si>
  <si>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</si>
  <si>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</si>
  <si>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</si>
  <si>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</si>
  <si>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</si>
  <si>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</si>
  <si>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</si>
  <si>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</si>
  <si>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</si>
  <si>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</si>
  <si>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</si>
  <si>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</si>
  <si>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</si>
  <si>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</si>
  <si>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</si>
  <si>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</si>
  <si>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</si>
  <si>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</si>
  <si>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</si>
  <si>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</si>
  <si>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</si>
  <si>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</si>
  <si>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</si>
  <si>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</si>
  <si>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</si>
  <si>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</si>
  <si>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</si>
  <si>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</si>
  <si>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</si>
  <si>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</si>
  <si>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</si>
  <si>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</si>
  <si>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</si>
  <si>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</si>
  <si>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</si>
  <si>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</si>
  <si>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</si>
  <si>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</si>
  <si>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</si>
  <si>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</si>
  <si>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</si>
  <si>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</si>
  <si>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</si>
  <si>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</si>
  <si>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</si>
  <si>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</si>
  <si>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</si>
  <si>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</si>
  <si>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</si>
  <si>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</si>
  <si>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</si>
  <si>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</si>
  <si>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</si>
  <si>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</si>
  <si>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</si>
  <si>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</si>
  <si>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</si>
  <si>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</si>
  <si>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</si>
  <si>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</si>
  <si>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</si>
  <si>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</si>
  <si>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</si>
  <si>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</si>
  <si>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</si>
  <si>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</si>
  <si>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</si>
  <si>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</si>
  <si>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</si>
  <si>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</si>
  <si>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</si>
  <si>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</si>
  <si>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</si>
  <si>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</si>
  <si>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</si>
  <si>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</si>
  <si>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</si>
  <si>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</si>
  <si>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</si>
  <si>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</si>
  <si>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</si>
  <si>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</si>
  <si>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</si>
  <si>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</si>
  <si>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</si>
  <si>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</si>
  <si>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</si>
  <si>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</si>
  <si>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</si>
  <si>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</si>
  <si>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</si>
  <si>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</si>
  <si>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</si>
  <si>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</si>
  <si>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</si>
  <si>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</si>
  <si>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</si>
  <si>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</si>
  <si>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</si>
  <si>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</si>
  <si>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</si>
  <si>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</si>
  <si>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</si>
  <si>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</si>
  <si>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</si>
  <si>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</si>
  <si>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</si>
  <si>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</si>
  <si>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</si>
  <si>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</si>
  <si>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</si>
  <si>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</si>
  <si>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</si>
  <si>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</si>
  <si>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</si>
  <si>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</si>
  <si>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</si>
  <si>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</si>
  <si>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</si>
  <si>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</si>
  <si>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</si>
  <si>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</si>
  <si>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</si>
  <si>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</si>
  <si>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</si>
  <si>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</si>
  <si>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</si>
  <si>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</si>
  <si>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</si>
  <si>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</si>
  <si>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</si>
  <si>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</si>
  <si>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</si>
  <si>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</si>
  <si>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</si>
  <si>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</si>
  <si>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</si>
  <si>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</si>
  <si>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</si>
  <si>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</si>
  <si>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</si>
  <si>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</si>
  <si>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</si>
  <si>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</si>
  <si>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</si>
  <si>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</si>
  <si>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</si>
  <si>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</si>
  <si>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</si>
  <si>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</si>
  <si>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</si>
  <si>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</si>
  <si>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</si>
  <si>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</si>
  <si>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</si>
  <si>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</si>
  <si>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</si>
  <si>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</si>
  <si>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</si>
  <si>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</si>
  <si>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</si>
  <si>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</si>
  <si>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</si>
  <si>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</si>
  <si>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</si>
  <si>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</si>
  <si>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</si>
  <si>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</si>
  <si>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</si>
  <si>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</si>
  <si>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</si>
  <si>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</si>
  <si>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</si>
  <si>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</si>
  <si>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</si>
  <si>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</si>
  <si>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</si>
  <si>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</si>
  <si>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</si>
  <si>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</si>
  <si>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</si>
  <si>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</si>
  <si>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</si>
  <si>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</si>
  <si>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</si>
  <si>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</si>
  <si>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</si>
  <si>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</si>
  <si>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</si>
  <si>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</si>
  <si>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</si>
  <si>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</si>
  <si>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</si>
  <si>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</si>
  <si>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</si>
  <si>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</si>
  <si>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</si>
  <si>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</si>
  <si>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</si>
  <si>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</si>
  <si>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</si>
  <si>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</si>
  <si>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</si>
  <si>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</si>
  <si>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</si>
  <si>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</si>
  <si>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</si>
  <si>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</si>
  <si>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</si>
  <si>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</si>
  <si>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</si>
  <si>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</si>
  <si>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</si>
  <si>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</si>
  <si>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</si>
  <si>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</si>
  <si>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</si>
  <si>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</si>
  <si>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</si>
  <si>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</si>
  <si>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</si>
  <si>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</si>
  <si>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</si>
  <si>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</si>
  <si>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</si>
  <si>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</si>
  <si>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</si>
  <si>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</si>
  <si>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</si>
  <si>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</si>
  <si>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</si>
  <si>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</si>
  <si>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</si>
  <si>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</si>
  <si>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</si>
  <si>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</si>
  <si>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</si>
  <si>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</si>
  <si>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</si>
  <si>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</si>
  <si>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</si>
  <si>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</si>
  <si>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</si>
  <si>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</si>
  <si>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</si>
  <si>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</si>
  <si>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</si>
  <si>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</si>
  <si>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</si>
  <si>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</si>
  <si>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</si>
  <si>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</si>
  <si>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</si>
  <si>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</si>
  <si>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</si>
  <si>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</si>
  <si>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</si>
  <si>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</si>
  <si>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</si>
  <si>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</si>
  <si>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</si>
  <si>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</si>
  <si>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</si>
  <si>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</si>
  <si>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</si>
  <si>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</si>
  <si>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</si>
  <si>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</si>
  <si>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</si>
  <si>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</si>
  <si>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</si>
  <si>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</si>
  <si>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</si>
  <si>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</si>
  <si>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</si>
  <si>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</si>
  <si>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</si>
  <si>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</si>
  <si>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</si>
  <si>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</si>
  <si>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</si>
  <si>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</si>
  <si>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</si>
  <si>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</si>
  <si>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</si>
  <si>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</si>
  <si>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</si>
  <si>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</si>
  <si>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</si>
  <si>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</si>
  <si>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</si>
  <si>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</si>
  <si>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</si>
  <si>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</si>
  <si>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</si>
  <si>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</si>
  <si>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</si>
  <si>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</si>
  <si>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</si>
  <si>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</si>
  <si>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</si>
  <si>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</si>
  <si>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</si>
  <si>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</si>
  <si>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</si>
  <si>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</si>
  <si>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</si>
  <si>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</si>
  <si>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</si>
  <si>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</si>
  <si>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</si>
  <si>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</si>
  <si>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</si>
  <si>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</si>
  <si>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</si>
  <si>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</si>
  <si>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</si>
  <si>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</si>
  <si>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</si>
  <si>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</si>
  <si>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</si>
  <si>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</si>
  <si>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</si>
  <si>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</si>
  <si>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</si>
  <si>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</si>
  <si>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</si>
  <si>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</si>
  <si>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</si>
  <si>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</si>
  <si>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</si>
  <si>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</si>
  <si>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</si>
  <si>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</si>
  <si>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</si>
  <si>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</si>
  <si>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</si>
  <si>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</si>
  <si>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</si>
  <si>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</si>
  <si>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</si>
  <si>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</si>
  <si>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</si>
  <si>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</si>
  <si>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</si>
  <si>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</si>
  <si>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</si>
  <si>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</si>
  <si>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</si>
  <si>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</si>
  <si>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</si>
  <si>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</si>
  <si>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</si>
  <si>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</si>
  <si>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</si>
  <si>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</si>
  <si>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</si>
  <si>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</si>
  <si>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</si>
  <si>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</si>
  <si>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</si>
  <si>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</si>
  <si>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</si>
  <si>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</si>
  <si>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</si>
  <si>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</si>
  <si>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</si>
  <si>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</si>
  <si>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</si>
  <si>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</si>
  <si>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</si>
  <si>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</si>
  <si>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</si>
  <si>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</si>
  <si>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</si>
  <si>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</si>
  <si>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</si>
  <si>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</si>
  <si>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</si>
  <si>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</si>
  <si>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</si>
  <si>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</si>
  <si>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</si>
  <si>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</si>
  <si>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</si>
  <si>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</si>
  <si>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</si>
  <si>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</si>
  <si>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</si>
  <si>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</si>
  <si>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</si>
  <si>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</si>
  <si>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</si>
  <si>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</si>
  <si>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</si>
  <si>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</si>
  <si>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</si>
  <si>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</si>
  <si>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</si>
  <si>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</si>
  <si>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</si>
  <si>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</si>
  <si>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</si>
  <si>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</si>
  <si>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</si>
  <si>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</si>
  <si>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</si>
  <si>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</si>
  <si>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</si>
  <si>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</si>
  <si>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</si>
  <si>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</si>
  <si>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</si>
  <si>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</si>
  <si>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</si>
  <si>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</si>
  <si>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</si>
  <si>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</si>
  <si>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</si>
  <si>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</si>
  <si>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</si>
  <si>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</si>
  <si>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</si>
  <si>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</si>
  <si>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</si>
  <si>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</si>
  <si>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</si>
  <si>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</si>
  <si>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</si>
  <si>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</si>
  <si>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</si>
  <si>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</si>
  <si>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</si>
  <si>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</si>
  <si>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</si>
  <si>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</si>
  <si>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</si>
  <si>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</si>
  <si>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</si>
  <si>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</si>
  <si>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</si>
  <si>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</si>
  <si>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</si>
  <si>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</si>
  <si>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</si>
  <si>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</si>
  <si>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</si>
  <si>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</si>
  <si>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</si>
  <si>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</si>
  <si>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</si>
  <si>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</si>
  <si>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</si>
  <si>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</si>
  <si>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</si>
  <si>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</si>
  <si>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</si>
  <si>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</si>
  <si>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</si>
  <si>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</si>
  <si>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</si>
  <si>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</si>
  <si>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</si>
  <si>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</si>
  <si>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</si>
  <si>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</si>
  <si>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</si>
  <si>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</si>
  <si>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</si>
  <si>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</si>
  <si>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</si>
  <si>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</si>
  <si>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</si>
  <si>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</si>
  <si>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</si>
  <si>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</si>
  <si>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</si>
  <si>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</si>
  <si>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</si>
  <si>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</si>
  <si>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</si>
  <si>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</si>
  <si>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</si>
  <si>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</si>
  <si>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</si>
  <si>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</si>
  <si>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</si>
  <si>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</si>
  <si>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</si>
  <si>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</si>
  <si>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</si>
  <si>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</si>
  <si>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</si>
  <si>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</si>
  <si>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</si>
  <si>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</si>
  <si>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</si>
  <si>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</si>
  <si>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</si>
  <si>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</si>
  <si>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</si>
  <si>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</si>
  <si>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</si>
  <si>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</si>
  <si>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</si>
  <si>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</si>
  <si>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</si>
  <si>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</si>
  <si>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</si>
  <si>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</si>
  <si>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</si>
  <si>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</si>
  <si>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</si>
  <si>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</si>
  <si>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</si>
  <si>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</si>
  <si>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</si>
  <si>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</si>
  <si>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</si>
  <si>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</si>
  <si>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</si>
  <si>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</si>
  <si>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</si>
  <si>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</si>
  <si>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</si>
  <si>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</si>
  <si>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</si>
  <si>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</si>
  <si>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</si>
  <si>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</si>
  <si>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</si>
  <si>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</si>
  <si>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</si>
  <si>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</si>
  <si>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</si>
  <si>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</si>
  <si>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</si>
  <si>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</si>
  <si>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</si>
  <si>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</si>
  <si>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</si>
  <si>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</si>
  <si>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</si>
  <si>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</si>
  <si>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</si>
  <si>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</si>
  <si>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</si>
  <si>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</si>
  <si>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</si>
  <si>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</si>
  <si>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</si>
  <si>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</si>
  <si>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</si>
  <si>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</si>
  <si>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</si>
  <si>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</si>
  <si>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</si>
  <si>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</si>
  <si>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</si>
  <si>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</si>
  <si>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</si>
  <si>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</si>
  <si>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</si>
  <si>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</si>
  <si>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</si>
  <si>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</si>
  <si>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</si>
  <si>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</si>
  <si>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</si>
  <si>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</si>
  <si>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</si>
  <si>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</si>
  <si>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</si>
  <si>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</si>
  <si>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</si>
  <si>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</si>
  <si>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</si>
  <si>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</si>
  <si>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</si>
  <si>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</si>
  <si>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</si>
  <si>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</si>
  <si>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</si>
  <si>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</si>
  <si>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</si>
  <si>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</si>
  <si>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</si>
  <si>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</si>
  <si>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</si>
  <si>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</si>
  <si>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</si>
  <si>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</si>
  <si>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</si>
  <si>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</si>
  <si>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</si>
  <si>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</si>
  <si>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</si>
  <si>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</si>
  <si>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</si>
  <si>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</si>
  <si>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</si>
  <si>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</si>
  <si>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</si>
  <si>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</si>
  <si>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</si>
  <si>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</si>
  <si>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</si>
  <si>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</si>
  <si>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</si>
  <si>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</si>
  <si>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</si>
  <si>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</si>
  <si>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</si>
  <si>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</si>
  <si>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</si>
  <si>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</si>
  <si>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</si>
  <si>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</si>
  <si>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</si>
  <si>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</si>
  <si>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</si>
  <si>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</si>
  <si>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</si>
  <si>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</si>
  <si>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</si>
  <si>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</si>
  <si>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</si>
  <si>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</si>
  <si>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</si>
  <si>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</si>
  <si>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</si>
  <si>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</si>
  <si>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</si>
  <si>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</si>
  <si>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</si>
  <si>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</si>
  <si>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</si>
  <si>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</si>
  <si>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</si>
  <si>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</si>
  <si>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</si>
  <si>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</si>
  <si>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</si>
  <si>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</si>
  <si>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</si>
  <si>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</si>
  <si>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</si>
  <si>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</si>
  <si>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</si>
  <si>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</si>
  <si>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</si>
  <si>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</si>
  <si>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</si>
  <si>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</si>
  <si>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</si>
  <si>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</si>
  <si>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</si>
  <si>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</si>
  <si>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</si>
  <si>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</si>
  <si>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</si>
  <si>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</si>
  <si>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</si>
  <si>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</si>
  <si>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</si>
  <si>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</si>
  <si>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</si>
  <si>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</si>
  <si>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</si>
  <si>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</si>
  <si>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</si>
  <si>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</si>
  <si>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</si>
  <si>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</si>
  <si>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</si>
  <si>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</si>
  <si>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</si>
  <si>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</si>
  <si>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</si>
  <si>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</si>
  <si>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</si>
  <si>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</si>
  <si>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</si>
  <si>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</si>
  <si>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</si>
  <si>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</si>
  <si>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</si>
  <si>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</si>
  <si>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</si>
  <si>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</si>
  <si>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</si>
  <si>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</si>
  <si>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</si>
  <si>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</si>
  <si>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</si>
  <si>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</si>
  <si>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</si>
  <si>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</si>
  <si>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</si>
  <si>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</si>
  <si>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</si>
  <si>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</si>
  <si>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</si>
  <si>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</si>
  <si>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</si>
  <si>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</si>
  <si>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</si>
  <si>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</si>
  <si>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</si>
  <si>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</si>
  <si>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</si>
  <si>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</si>
  <si>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</si>
  <si>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</si>
  <si>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</si>
  <si>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</si>
  <si>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</si>
  <si>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</si>
  <si>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</si>
  <si>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</si>
  <si>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</si>
  <si>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</si>
  <si>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</si>
  <si>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</si>
  <si>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</si>
  <si>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</si>
  <si>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</si>
  <si>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</si>
  <si>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</si>
  <si>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</si>
  <si>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</si>
  <si>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</si>
  <si>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</si>
  <si>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</si>
  <si>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</si>
  <si>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</si>
  <si>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</si>
  <si>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</si>
  <si>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</si>
  <si>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</si>
  <si>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</si>
  <si>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</si>
  <si>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</si>
  <si>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</si>
  <si>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</si>
  <si>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</si>
  <si>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</si>
  <si>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</si>
  <si>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</si>
  <si>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</si>
  <si>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</si>
  <si>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</si>
  <si>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</si>
  <si>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</si>
  <si>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</si>
  <si>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</si>
  <si>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</si>
  <si>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</si>
  <si>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</si>
  <si>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</si>
  <si>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</si>
  <si>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</si>
  <si>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</si>
  <si>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</si>
  <si>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</si>
  <si>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</si>
  <si>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</si>
  <si>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</si>
  <si>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</si>
  <si>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</si>
  <si>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</si>
  <si>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</si>
  <si>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</si>
  <si>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</si>
  <si>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</si>
  <si>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</si>
  <si>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</si>
  <si>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</si>
  <si>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</si>
  <si>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</si>
  <si>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</si>
  <si>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</si>
  <si>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</si>
  <si>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</si>
  <si>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</si>
  <si>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</si>
  <si>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</si>
  <si>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</si>
  <si>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</si>
  <si>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</si>
  <si>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</si>
  <si>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</si>
  <si>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</si>
  <si>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</si>
  <si>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</si>
  <si>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</si>
  <si>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</si>
  <si>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</si>
  <si>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</si>
  <si>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</si>
  <si>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</si>
  <si>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</si>
  <si>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</si>
  <si>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</si>
  <si>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</si>
  <si>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</si>
  <si>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</si>
  <si>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</si>
  <si>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</si>
  <si>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</si>
  <si>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</si>
  <si>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</si>
  <si>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</si>
  <si>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</si>
  <si>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</si>
  <si>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</si>
  <si>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</si>
  <si>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</si>
  <si>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</si>
  <si>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</si>
  <si>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</si>
  <si>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</si>
  <si>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</si>
  <si>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</si>
  <si>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</si>
  <si>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</si>
  <si>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</si>
  <si>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</si>
  <si>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</si>
  <si>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</si>
  <si>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</si>
  <si>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</si>
  <si>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</si>
  <si>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</si>
  <si>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</si>
  <si>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</si>
  <si>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</si>
  <si>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</si>
  <si>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</si>
  <si>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</si>
  <si>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</si>
  <si>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</si>
  <si>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</si>
  <si>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</si>
  <si>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</si>
  <si>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</si>
  <si>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</si>
  <si>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</si>
  <si>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</si>
  <si>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</si>
  <si>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</si>
  <si>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</si>
  <si>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</si>
  <si>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</si>
  <si>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</si>
  <si>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</si>
  <si>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</si>
  <si>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</si>
  <si>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</si>
  <si>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</si>
  <si>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</si>
  <si>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</si>
  <si>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</si>
  <si>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</si>
  <si>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</si>
  <si>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</si>
  <si>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</si>
  <si>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</si>
  <si>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</si>
  <si>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</si>
  <si>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</si>
  <si>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</si>
  <si>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</si>
  <si>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</si>
  <si>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</si>
  <si>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</si>
  <si>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</si>
  <si>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</si>
  <si>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</si>
  <si>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</si>
  <si>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</si>
  <si>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</si>
  <si>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</si>
  <si>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</si>
  <si>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</si>
  <si>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</si>
  <si>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</si>
  <si>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</si>
  <si>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</si>
  <si>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</si>
  <si>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</si>
  <si>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</si>
  <si>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</si>
  <si>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</si>
  <si>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</si>
  <si>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</si>
  <si>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</si>
  <si>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</si>
  <si>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</si>
  <si>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</si>
  <si>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</si>
  <si>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</si>
  <si>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</si>
  <si>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</si>
  <si>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</si>
  <si>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</si>
  <si>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</si>
  <si>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</si>
  <si>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</si>
  <si>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</si>
  <si>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</si>
  <si>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</si>
  <si>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</si>
  <si>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</si>
  <si>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</si>
  <si>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</si>
  <si>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</si>
  <si>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</si>
  <si>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</si>
  <si>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</si>
  <si>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</si>
  <si>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</si>
  <si>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</si>
  <si>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</si>
  <si>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</si>
  <si>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</si>
  <si>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</si>
  <si>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</si>
  <si>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</si>
  <si>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</si>
  <si>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</si>
  <si>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</si>
  <si>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</si>
  <si>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</si>
  <si>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</si>
  <si>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</si>
  <si>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</si>
  <si>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</si>
  <si>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</si>
  <si>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</si>
  <si>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</si>
  <si>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</si>
  <si>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</si>
  <si>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</si>
  <si>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</si>
  <si>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</si>
  <si>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</si>
  <si>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</si>
  <si>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</si>
  <si>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</si>
  <si>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</si>
  <si>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</si>
  <si>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</si>
  <si>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</si>
  <si>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</si>
  <si>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</si>
  <si>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</si>
  <si>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</si>
  <si>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</si>
  <si>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</si>
  <si>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</si>
  <si>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</si>
  <si>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</si>
  <si>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</si>
  <si>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</si>
  <si>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</si>
  <si>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</si>
  <si>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</si>
  <si>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</si>
  <si>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</si>
  <si>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</si>
  <si>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</si>
  <si>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</si>
  <si>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</si>
  <si>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</si>
  <si>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</si>
  <si>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</si>
  <si>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</si>
  <si>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</si>
  <si>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</si>
  <si>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</si>
  <si>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</si>
  <si>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</si>
  <si>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</si>
  <si>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</si>
  <si>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</si>
  <si>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</si>
  <si>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</si>
  <si>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</si>
  <si>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</si>
  <si>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</si>
  <si>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</si>
  <si>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</si>
  <si>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</si>
  <si>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</si>
  <si>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</si>
  <si>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</si>
  <si>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</si>
  <si>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</si>
  <si>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</si>
  <si>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</si>
  <si>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</si>
  <si>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</si>
  <si>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</si>
  <si>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</si>
  <si>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</si>
  <si>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</si>
  <si>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</si>
  <si>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</si>
  <si>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</si>
  <si>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</si>
  <si>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</si>
  <si>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</si>
  <si>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</si>
  <si>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</si>
  <si>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</si>
  <si>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</si>
  <si>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</si>
  <si>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</si>
  <si>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</si>
  <si>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</si>
  <si>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</si>
  <si>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</si>
  <si>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</si>
  <si>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</si>
  <si>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</si>
  <si>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</si>
  <si>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</si>
  <si>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</si>
  <si>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</si>
  <si>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</si>
  <si>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</si>
  <si>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</si>
  <si>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</si>
  <si>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</si>
  <si>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</si>
  <si>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</si>
  <si>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</si>
  <si>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</si>
  <si>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</si>
  <si>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</si>
  <si>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</si>
  <si>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</si>
  <si>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</si>
  <si>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</si>
  <si>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</si>
  <si>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</si>
  <si>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</si>
  <si>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</si>
  <si>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</si>
  <si>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</si>
  <si>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</si>
  <si>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</si>
  <si>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</si>
  <si>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</si>
  <si>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</si>
  <si>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</si>
  <si>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</si>
  <si>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</si>
  <si>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</si>
  <si>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</si>
  <si>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</si>
  <si>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</si>
  <si>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</si>
  <si>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</si>
  <si>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</si>
  <si>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</si>
  <si>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</si>
  <si>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</si>
  <si>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</si>
  <si>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</si>
  <si>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</si>
  <si>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</si>
  <si>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</si>
  <si>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</si>
  <si>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</si>
  <si>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</si>
  <si>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</si>
  <si>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</si>
  <si>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</si>
  <si>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</si>
  <si>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</si>
  <si>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</si>
  <si>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</si>
  <si>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</si>
  <si>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</si>
  <si>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</si>
  <si>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</si>
  <si>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</si>
  <si>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</si>
  <si>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</si>
  <si>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</si>
  <si>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</si>
  <si>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</si>
  <si>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</si>
  <si>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</si>
  <si>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</si>
  <si>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</si>
  <si>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</si>
  <si>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</si>
  <si>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</si>
  <si>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</si>
  <si>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</si>
  <si>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</si>
  <si>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</si>
  <si>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</si>
  <si>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</si>
  <si>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</si>
  <si>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</si>
  <si>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</si>
  <si>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</si>
  <si>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</si>
  <si>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</si>
  <si>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</si>
  <si>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</si>
  <si>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</si>
  <si>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</si>
  <si>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</si>
  <si>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</si>
  <si>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</si>
  <si>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</si>
  <si>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</si>
  <si>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</si>
  <si>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</si>
  <si>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</si>
  <si>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</si>
  <si>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</si>
  <si>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</si>
  <si>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</si>
  <si>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</si>
  <si>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</si>
  <si>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</si>
  <si>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</si>
  <si>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</si>
  <si>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</si>
  <si>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</si>
  <si>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</si>
  <si>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</si>
  <si>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</si>
  <si>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</si>
  <si>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</si>
  <si>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</si>
  <si>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</si>
  <si>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</si>
  <si>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</si>
  <si>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</si>
  <si>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</si>
  <si>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</si>
  <si>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</si>
  <si>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</si>
  <si>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</si>
  <si>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</si>
  <si>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</si>
  <si>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</si>
  <si>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</si>
  <si>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</si>
  <si>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</si>
  <si>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</si>
  <si>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</si>
  <si>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</si>
  <si>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</si>
  <si>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</si>
  <si>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</si>
  <si>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</si>
  <si>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</si>
  <si>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</si>
  <si>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</si>
  <si>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</si>
  <si>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</si>
  <si>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</si>
  <si>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</si>
  <si>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</si>
  <si>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</si>
  <si>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</si>
  <si>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</si>
  <si>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</si>
  <si>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</si>
  <si>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</si>
  <si>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</si>
  <si>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</si>
  <si>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</si>
  <si>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</si>
  <si>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</si>
  <si>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</si>
  <si>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</si>
  <si>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</si>
  <si>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</si>
  <si>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</si>
  <si>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</si>
  <si>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</si>
  <si>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</si>
  <si>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</si>
  <si>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</si>
  <si>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</si>
  <si>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</si>
  <si>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</si>
  <si>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</si>
  <si>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</si>
  <si>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</si>
  <si>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</si>
  <si>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</si>
  <si>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</si>
  <si>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</si>
  <si>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</si>
  <si>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</si>
  <si>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</si>
  <si>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</si>
  <si>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</si>
  <si>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</si>
  <si>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</si>
  <si>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</si>
  <si>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</si>
  <si>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</si>
  <si>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</si>
  <si>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</si>
  <si>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</si>
  <si>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</si>
  <si>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</si>
  <si>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</si>
  <si>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</si>
  <si>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</si>
  <si>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</si>
  <si>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</si>
  <si>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</si>
  <si>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</si>
  <si>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</si>
  <si>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</si>
  <si>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</si>
  <si>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</si>
  <si>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</si>
  <si>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</si>
  <si>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</si>
  <si>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</si>
  <si>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</si>
  <si>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</si>
  <si>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</si>
  <si>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</si>
  <si>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</si>
  <si>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</si>
  <si>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</si>
  <si>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</si>
  <si>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</si>
  <si>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</si>
  <si>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</si>
  <si>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</si>
  <si>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</si>
  <si>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</si>
  <si>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</si>
  <si>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</si>
  <si>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</si>
  <si>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</si>
  <si>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</si>
  <si>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</si>
  <si>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</si>
  <si>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</si>
  <si>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</si>
  <si>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</si>
  <si>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</si>
  <si>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</si>
  <si>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</si>
  <si>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</si>
  <si>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</si>
  <si>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</si>
  <si>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</si>
  <si>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</si>
  <si>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</si>
  <si>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</si>
  <si>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</si>
  <si>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</si>
  <si>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</si>
  <si>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</si>
  <si>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</si>
  <si>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</si>
  <si>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</si>
  <si>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</si>
  <si>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</si>
  <si>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</si>
  <si>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</si>
  <si>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</si>
  <si>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</si>
  <si>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</si>
  <si>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</si>
  <si>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</si>
  <si>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</si>
  <si>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</si>
  <si>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</si>
  <si>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</si>
  <si>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</si>
  <si>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</si>
  <si>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</si>
  <si>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</si>
  <si>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</si>
  <si>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</si>
  <si>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</si>
  <si>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</si>
  <si>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</si>
  <si>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</si>
  <si>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</si>
  <si>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</si>
  <si>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</si>
  <si>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</si>
  <si>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</si>
  <si>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</si>
  <si>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</si>
  <si>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</si>
  <si>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</si>
  <si>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</si>
  <si>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</si>
  <si>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</si>
  <si>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</si>
  <si>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</si>
  <si>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</si>
  <si>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</si>
  <si>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</si>
  <si>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</si>
  <si>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</si>
  <si>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</si>
  <si>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</si>
  <si>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</si>
  <si>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</si>
  <si>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</si>
  <si>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</si>
  <si>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</si>
  <si>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</si>
  <si>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</si>
  <si>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</si>
  <si>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</si>
  <si>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</si>
  <si>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</si>
  <si>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</si>
  <si>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</si>
  <si>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</si>
  <si>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</si>
  <si>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</si>
  <si>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</si>
  <si>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</si>
  <si>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</si>
  <si>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</si>
  <si>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</si>
  <si>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</si>
  <si>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</si>
  <si>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</si>
  <si>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</si>
  <si>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</si>
  <si>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</si>
  <si>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</si>
  <si>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</si>
  <si>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</si>
  <si>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</si>
  <si>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</si>
  <si>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</si>
  <si>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</si>
  <si>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</si>
  <si>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</si>
  <si>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</si>
  <si>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</si>
  <si>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</si>
  <si>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</si>
  <si>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</si>
  <si>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</si>
  <si>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</si>
  <si>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</si>
  <si>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</si>
  <si>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</si>
  <si>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</si>
  <si>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</si>
  <si>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</si>
  <si>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</si>
  <si>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</si>
  <si>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</si>
  <si>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</si>
  <si>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</si>
  <si>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</si>
  <si>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</si>
  <si>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</si>
  <si>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</si>
  <si>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</si>
  <si>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</si>
  <si>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</si>
  <si>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</si>
  <si>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</si>
  <si>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</si>
  <si>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</si>
  <si>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</si>
  <si>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</si>
  <si>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</si>
  <si>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</si>
  <si>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</si>
  <si>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</si>
  <si>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</si>
  <si>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</si>
  <si>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</si>
  <si>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</si>
  <si>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</si>
  <si>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</si>
  <si>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</si>
  <si>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</si>
  <si>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</si>
  <si>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</si>
  <si>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</si>
  <si>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</si>
  <si>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</si>
  <si>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</si>
  <si>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</si>
  <si>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</si>
  <si>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</si>
  <si>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</si>
  <si>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</si>
  <si>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</si>
  <si>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</si>
  <si>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</si>
  <si>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</si>
  <si>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</si>
  <si>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</si>
  <si>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</si>
  <si>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</si>
  <si>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</si>
  <si>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</si>
  <si>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</si>
  <si>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</si>
  <si>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</si>
  <si>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</si>
  <si>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</si>
  <si>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</si>
  <si>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</si>
  <si>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</si>
  <si>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</si>
  <si>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</si>
  <si>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</si>
  <si>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</si>
  <si>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</si>
  <si>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</si>
  <si>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</si>
  <si>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</si>
  <si>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</si>
  <si>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</si>
  <si>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</si>
  <si>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</si>
  <si>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</si>
  <si>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</si>
  <si>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</si>
  <si>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</si>
  <si>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</si>
  <si>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</si>
  <si>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</si>
  <si>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</si>
  <si>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</si>
  <si>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</si>
  <si>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</si>
  <si>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</si>
  <si>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</si>
  <si>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</si>
  <si>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</si>
  <si>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</si>
  <si>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</si>
  <si>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</si>
  <si>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</si>
  <si>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</si>
  <si>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</si>
  <si>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</si>
  <si>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</si>
  <si>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</si>
  <si>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</si>
  <si>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</si>
  <si>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</si>
  <si>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</si>
  <si>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</si>
  <si>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</si>
  <si>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</si>
  <si>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</si>
  <si>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</si>
  <si>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</si>
  <si>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</si>
  <si>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</si>
  <si>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</si>
  <si>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</si>
  <si>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</si>
  <si>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</si>
  <si>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</si>
  <si>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</si>
  <si>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</si>
  <si>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</si>
  <si>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</si>
  <si>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</si>
  <si>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</si>
  <si>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</si>
  <si>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</si>
  <si>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</si>
  <si>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</si>
  <si>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</si>
  <si>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</si>
  <si>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</si>
  <si>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</si>
  <si>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</si>
  <si>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</si>
  <si>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</si>
  <si>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</si>
  <si>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</si>
  <si>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</si>
  <si>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</si>
  <si>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</si>
  <si>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</si>
  <si>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</si>
  <si>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</si>
  <si>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</si>
  <si>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</si>
  <si>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</si>
  <si>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</si>
  <si>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</si>
  <si>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</si>
  <si>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</si>
  <si>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</si>
  <si>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</si>
  <si>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</si>
  <si>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</si>
  <si>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</si>
  <si>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</si>
  <si>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</si>
  <si>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</si>
  <si>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</si>
  <si>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</si>
  <si>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</si>
  <si>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</si>
  <si>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</si>
  <si>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</si>
  <si>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</si>
  <si>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</si>
  <si>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</si>
  <si>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</si>
  <si>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</si>
  <si>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</si>
  <si>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</si>
  <si>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</si>
  <si>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</si>
  <si>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</si>
  <si>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</si>
  <si>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</si>
  <si>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</si>
  <si>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</si>
  <si>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</si>
  <si>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</si>
  <si>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</si>
  <si>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</si>
  <si>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</si>
  <si>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</si>
  <si>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</si>
  <si>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</si>
  <si>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</si>
  <si>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</si>
  <si>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</si>
  <si>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</si>
  <si>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</si>
  <si>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</si>
  <si>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</si>
  <si>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</si>
  <si>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</si>
  <si>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</si>
  <si>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</si>
  <si>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</si>
  <si>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</si>
  <si>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</si>
  <si>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</si>
  <si>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</si>
  <si>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</si>
  <si>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</si>
  <si>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</si>
  <si>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</si>
  <si>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</si>
  <si>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</si>
  <si>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</si>
  <si>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</si>
  <si>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</si>
  <si>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</si>
  <si>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</si>
  <si>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</si>
  <si>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</si>
  <si>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</si>
  <si>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</si>
  <si>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</si>
  <si>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</si>
  <si>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</si>
  <si>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</si>
  <si>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</si>
  <si>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</si>
  <si>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</si>
  <si>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</si>
  <si>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</si>
  <si>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</si>
  <si>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</si>
  <si>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</si>
  <si>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</si>
  <si>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</si>
  <si>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</si>
  <si>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</si>
  <si>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</si>
  <si>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</si>
  <si>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</si>
  <si>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</si>
  <si>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</si>
  <si>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</si>
  <si>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</si>
  <si>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</si>
  <si>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</si>
  <si>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</si>
  <si>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</si>
  <si>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</si>
  <si>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</si>
  <si>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</si>
  <si>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</si>
  <si>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</si>
  <si>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</si>
  <si>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</si>
  <si>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</si>
  <si>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</si>
  <si>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</si>
  <si>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</si>
  <si>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</si>
  <si>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</si>
  <si>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</si>
  <si>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</si>
  <si>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</si>
  <si>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</si>
  <si>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</si>
  <si>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</si>
  <si>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</si>
  <si>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</si>
  <si>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</si>
  <si>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</si>
  <si>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</si>
  <si>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</si>
  <si>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</si>
  <si>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</si>
  <si>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</si>
  <si>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</si>
  <si>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</si>
  <si>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</si>
  <si>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</si>
  <si>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</si>
  <si>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</si>
  <si>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</si>
  <si>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</si>
  <si>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</si>
  <si>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</si>
  <si>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</si>
  <si>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</si>
  <si>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</si>
  <si>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</si>
  <si>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</si>
  <si>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</si>
  <si>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</si>
  <si>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</si>
  <si>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</si>
  <si>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</si>
  <si>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</si>
  <si>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</si>
  <si>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</si>
  <si>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</si>
  <si>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</si>
  <si>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</si>
  <si>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</si>
  <si>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</si>
  <si>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</si>
  <si>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</si>
  <si>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</si>
  <si>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</si>
  <si>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</si>
  <si>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</si>
  <si>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</si>
  <si>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</si>
  <si>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</si>
  <si>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</si>
  <si>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</si>
  <si>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</si>
  <si>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</si>
  <si>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</si>
  <si>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</si>
  <si>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</si>
  <si>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</si>
  <si>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</si>
  <si>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</si>
  <si>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</si>
  <si>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</si>
  <si>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</si>
  <si>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</si>
  <si>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</si>
  <si>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</si>
  <si>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</si>
  <si>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</si>
  <si>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</si>
  <si>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</si>
  <si>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</si>
  <si>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</si>
  <si>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</si>
  <si>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</si>
  <si>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</si>
  <si>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</si>
  <si>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</si>
  <si>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</si>
  <si>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</si>
  <si>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</si>
  <si>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</si>
  <si>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</si>
  <si>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</si>
  <si>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</si>
  <si>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</si>
  <si>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</si>
  <si>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</si>
  <si>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</si>
  <si>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</si>
  <si>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</si>
  <si>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</si>
  <si>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</si>
  <si>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</si>
  <si>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</si>
  <si>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</si>
  <si>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</si>
  <si>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</si>
  <si>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</si>
  <si>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</si>
  <si>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</si>
  <si>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</si>
  <si>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</si>
  <si>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</si>
  <si>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</si>
  <si>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</si>
  <si>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</si>
  <si>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</si>
  <si>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</si>
  <si>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</si>
  <si>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</si>
  <si>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</si>
  <si>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</si>
  <si>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</si>
  <si>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</si>
  <si>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</si>
  <si>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</si>
  <si>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</si>
  <si>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</si>
  <si>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</si>
  <si>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</si>
  <si>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</si>
  <si>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</si>
  <si>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</si>
  <si>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</si>
  <si>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</si>
  <si>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</si>
  <si>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</si>
  <si>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</si>
  <si>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</si>
  <si>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</si>
  <si>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</si>
  <si>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</si>
  <si>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</si>
  <si>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</si>
  <si>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</si>
  <si>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</si>
  <si>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</si>
  <si>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</si>
  <si>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</si>
  <si>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</si>
  <si>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</si>
  <si>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</si>
  <si>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</si>
  <si>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</si>
  <si>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</si>
  <si>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</si>
  <si>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</si>
  <si>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</si>
  <si>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</si>
  <si>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</si>
  <si>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</si>
  <si>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</si>
  <si>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</si>
  <si>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</si>
  <si>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</si>
  <si>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</si>
  <si>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</si>
  <si>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</si>
  <si>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</si>
  <si>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</si>
  <si>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</si>
  <si>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</si>
  <si>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</si>
  <si>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</si>
  <si>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</si>
  <si>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</si>
  <si>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</si>
  <si>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</si>
  <si>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</si>
  <si>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</si>
  <si>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</si>
  <si>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</si>
  <si>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</si>
  <si>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</si>
  <si>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</si>
  <si>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</si>
  <si>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</si>
  <si>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</si>
  <si>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</si>
  <si>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</si>
  <si>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</si>
  <si>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</si>
  <si>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</si>
  <si>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</si>
  <si>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</si>
  <si>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</si>
  <si>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</si>
  <si>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</si>
  <si>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</si>
  <si>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</si>
  <si>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</si>
  <si>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</si>
  <si>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</si>
  <si>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</si>
  <si>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</si>
  <si>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</si>
  <si>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</si>
  <si>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</si>
  <si>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</si>
  <si>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</si>
  <si>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</si>
  <si>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</si>
  <si>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</si>
  <si>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</si>
  <si>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</si>
  <si>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</si>
  <si>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</si>
  <si>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</si>
  <si>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</si>
  <si>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</si>
  <si>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</si>
  <si>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</si>
  <si>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</si>
  <si>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</si>
  <si>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</si>
  <si>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</si>
  <si>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</si>
  <si>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</si>
  <si>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</si>
  <si>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</si>
  <si>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</si>
  <si>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</si>
  <si>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</si>
  <si>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</si>
  <si>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</si>
  <si>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</si>
  <si>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</si>
  <si>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</si>
  <si>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</si>
  <si>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</si>
  <si>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</si>
  <si>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</si>
  <si>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</si>
  <si>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</si>
  <si>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</si>
  <si>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</si>
  <si>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</si>
  <si>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</si>
  <si>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</si>
  <si>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</si>
  <si>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</si>
  <si>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</si>
  <si>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</si>
  <si>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</si>
  <si>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</si>
  <si>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</si>
  <si>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</si>
  <si>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</si>
  <si>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</si>
  <si>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</si>
  <si>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</si>
  <si>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</si>
  <si>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</si>
  <si>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</si>
  <si>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</si>
  <si>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</si>
  <si>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</si>
  <si>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</si>
  <si>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</si>
  <si>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</si>
  <si>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</si>
  <si>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</si>
  <si>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</si>
  <si>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</si>
  <si>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</si>
  <si>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</si>
  <si>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</si>
  <si>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</si>
  <si>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</si>
  <si>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</si>
  <si>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</si>
  <si>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</si>
  <si>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</si>
  <si>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</si>
  <si>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</si>
  <si>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</si>
  <si>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</si>
  <si>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</si>
  <si>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</si>
  <si>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</si>
  <si>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</si>
  <si>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</si>
  <si>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</si>
  <si>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</si>
  <si>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</si>
  <si>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</si>
  <si>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</si>
  <si>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</si>
  <si>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</si>
  <si>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</si>
  <si>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</si>
  <si>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</si>
  <si>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</si>
  <si>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</si>
  <si>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</si>
  <si>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</si>
  <si>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</si>
  <si>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</si>
  <si>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</si>
  <si>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</si>
  <si>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</si>
  <si>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</si>
  <si>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</si>
  <si>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</si>
  <si>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</si>
  <si>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</si>
  <si>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</si>
  <si>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</si>
  <si>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</si>
  <si>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</si>
  <si>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</si>
  <si>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</si>
  <si>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</si>
  <si>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</si>
  <si>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</si>
  <si>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</si>
  <si>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</si>
  <si>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</si>
  <si>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</si>
  <si>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</si>
  <si>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</si>
  <si>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</si>
  <si>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</si>
  <si>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</si>
  <si>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</si>
  <si>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</si>
  <si>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</si>
  <si>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</si>
  <si>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</si>
  <si>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</si>
  <si>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</si>
  <si>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</si>
  <si>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</si>
  <si>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</si>
  <si>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</si>
  <si>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</si>
  <si>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</si>
  <si>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</si>
  <si>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</si>
  <si>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</si>
  <si>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</si>
  <si>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</si>
  <si>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</si>
  <si>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</si>
  <si>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</si>
  <si>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</si>
  <si>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</si>
  <si>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</si>
  <si>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</si>
  <si>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</si>
  <si>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</si>
  <si>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</si>
  <si>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</si>
  <si>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</si>
  <si>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</si>
  <si>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</si>
  <si>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</si>
  <si>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</si>
  <si>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</si>
  <si>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</si>
  <si>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</si>
  <si>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</si>
  <si>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</si>
  <si>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</si>
  <si>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</si>
  <si>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</si>
  <si>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</si>
  <si>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</si>
  <si>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</si>
  <si>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</si>
  <si>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</si>
  <si>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</si>
  <si>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</si>
  <si>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</si>
  <si>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</si>
  <si>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</si>
  <si>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</si>
  <si>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</si>
  <si>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</si>
  <si>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</si>
  <si>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</si>
  <si>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</si>
  <si>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</si>
  <si>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</si>
  <si>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</si>
  <si>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</si>
  <si>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</si>
  <si>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</si>
  <si>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</si>
  <si>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</si>
  <si>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</si>
  <si>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</si>
  <si>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</si>
  <si>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</si>
  <si>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</si>
  <si>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</si>
  <si>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</si>
  <si>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</si>
  <si>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</si>
  <si>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</si>
  <si>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</si>
  <si>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</si>
  <si>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</si>
  <si>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</si>
  <si>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</si>
  <si>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</si>
  <si>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</si>
  <si>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</si>
  <si>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</si>
  <si>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</si>
  <si>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</si>
  <si>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</si>
  <si>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</si>
  <si>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</si>
  <si>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</si>
  <si>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</si>
  <si>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</si>
  <si>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</si>
  <si>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</si>
  <si>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</si>
  <si>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</si>
  <si>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</si>
  <si>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</si>
  <si>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</si>
  <si>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</si>
  <si>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</si>
  <si>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</si>
  <si>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</si>
  <si>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</si>
  <si>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</si>
  <si>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</si>
  <si>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</si>
  <si>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</si>
  <si>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</si>
  <si>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</si>
  <si>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</si>
  <si>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</si>
  <si>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</si>
  <si>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</si>
  <si>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</si>
  <si>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</si>
  <si>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</si>
  <si>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</si>
  <si>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</si>
  <si>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</si>
  <si>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</si>
  <si>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</si>
  <si>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</si>
  <si>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</si>
  <si>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</si>
  <si>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</si>
  <si>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</si>
  <si>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</si>
  <si>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</si>
  <si>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</si>
  <si>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</si>
  <si>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</si>
  <si>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</si>
  <si>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</si>
  <si>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</si>
  <si>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</si>
  <si>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</si>
  <si>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</si>
  <si>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</si>
  <si>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</si>
  <si>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</si>
  <si>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</si>
  <si>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</si>
  <si>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</si>
  <si>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</si>
  <si>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</si>
  <si>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</si>
  <si>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</si>
  <si>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</si>
  <si>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</si>
  <si>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</si>
  <si>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</si>
  <si>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</si>
  <si>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</si>
  <si>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</si>
  <si>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</si>
  <si>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</si>
  <si>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</si>
  <si>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</si>
  <si>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</si>
  <si>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</si>
  <si>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</si>
  <si>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</si>
  <si>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</si>
  <si>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</si>
  <si>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</si>
  <si>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</si>
  <si>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</si>
  <si>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</si>
  <si>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</si>
  <si>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</si>
  <si>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</si>
  <si>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</si>
  <si>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</si>
  <si>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</si>
  <si>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</si>
  <si>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</si>
  <si>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</si>
  <si>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</si>
  <si>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</si>
  <si>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</si>
  <si>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</si>
  <si>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</si>
  <si>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</si>
  <si>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</si>
  <si>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</si>
  <si>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</si>
  <si>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</si>
  <si>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</si>
  <si>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</si>
  <si>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</si>
  <si>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</si>
  <si>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</si>
  <si>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</si>
  <si>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</si>
  <si>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</si>
  <si>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</si>
  <si>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</si>
  <si>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</si>
  <si>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</si>
  <si>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</si>
  <si>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</si>
  <si>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</si>
  <si>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</si>
  <si>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</si>
  <si>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</si>
  <si>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</si>
  <si>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</si>
  <si>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</si>
  <si>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</si>
  <si>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</si>
  <si>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</si>
  <si>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</si>
  <si>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</si>
  <si>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</si>
  <si>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</si>
  <si>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</si>
  <si>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</si>
  <si>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</si>
  <si>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</si>
  <si>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</si>
  <si>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</si>
  <si>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</si>
  <si>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</si>
  <si>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</si>
  <si>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</si>
  <si>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</si>
  <si>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</si>
  <si>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</si>
  <si>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</si>
  <si>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</si>
  <si>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</si>
  <si>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</si>
  <si>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</si>
  <si>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</si>
  <si>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</si>
  <si>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</si>
  <si>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</si>
  <si>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</si>
  <si>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</si>
  <si>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</si>
  <si>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</si>
  <si>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</si>
  <si>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</si>
  <si>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</si>
  <si>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</si>
  <si>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</si>
  <si>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</si>
  <si>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</si>
  <si>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</si>
  <si>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</si>
  <si>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</si>
  <si>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</si>
  <si>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</si>
  <si>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</si>
  <si>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</si>
  <si>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</si>
  <si>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</si>
  <si>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</si>
  <si>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</si>
  <si>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</si>
  <si>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</si>
  <si>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</si>
  <si>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</si>
  <si>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</si>
  <si>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</si>
  <si>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</si>
  <si>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</si>
  <si>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</si>
  <si>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</si>
  <si>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</si>
  <si>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</si>
  <si>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</si>
  <si>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</si>
  <si>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</si>
  <si>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</si>
  <si>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</si>
  <si>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</si>
  <si>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</si>
  <si>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</si>
  <si>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</si>
  <si>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</si>
  <si>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</si>
  <si>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</si>
  <si>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</si>
  <si>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</si>
  <si>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</si>
  <si>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</si>
  <si>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</si>
  <si>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</si>
  <si>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</si>
  <si>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</si>
  <si>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</si>
  <si>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</si>
  <si>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</si>
  <si>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</si>
  <si>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</si>
  <si>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</si>
  <si>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</si>
  <si>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</si>
  <si>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</si>
  <si>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</si>
  <si>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</si>
  <si>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</si>
  <si>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</si>
  <si>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</si>
  <si>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</si>
  <si>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</si>
  <si>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</si>
  <si>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</si>
  <si>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</si>
  <si>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</si>
  <si>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</si>
  <si>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</si>
  <si>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</si>
  <si>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</si>
  <si>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</si>
  <si>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</si>
  <si>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</si>
  <si>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</si>
  <si>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</si>
  <si>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</si>
  <si>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</si>
  <si>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</si>
  <si>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</si>
  <si>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</si>
  <si>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</si>
  <si>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</si>
  <si>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</si>
  <si>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</si>
  <si>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</si>
  <si>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</si>
  <si>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</si>
  <si>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</si>
  <si>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</si>
  <si>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</si>
  <si>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</si>
  <si>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</si>
  <si>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</si>
  <si>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</si>
  <si>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</si>
  <si>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</si>
  <si>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</si>
  <si>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</si>
  <si>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</si>
  <si>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</si>
  <si>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</si>
  <si>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</si>
  <si>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</si>
  <si>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</si>
  <si>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</si>
  <si>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</si>
  <si>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</si>
  <si>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</si>
  <si>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</si>
  <si>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</si>
  <si>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</si>
  <si>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</si>
  <si>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</si>
  <si>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</si>
  <si>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</si>
  <si>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</si>
  <si>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</si>
  <si>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</si>
  <si>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</si>
  <si>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</si>
  <si>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</si>
  <si>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</si>
  <si>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</si>
  <si>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</si>
  <si>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</si>
  <si>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</si>
  <si>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</si>
  <si>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</si>
  <si>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</si>
  <si>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</si>
  <si>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</si>
  <si>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</si>
  <si>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</si>
  <si>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</si>
  <si>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</si>
  <si>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</si>
  <si>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</si>
  <si>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</si>
  <si>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</si>
  <si>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</si>
  <si>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</si>
  <si>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</si>
  <si>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</si>
  <si>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</si>
  <si>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</si>
  <si>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</si>
  <si>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</si>
  <si>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</si>
  <si>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</si>
  <si>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</si>
  <si>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</si>
  <si>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</si>
  <si>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</si>
  <si>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</si>
  <si>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</si>
  <si>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</si>
  <si>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</si>
  <si>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</si>
  <si>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</si>
  <si>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</si>
  <si>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</si>
  <si>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</si>
  <si>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</si>
  <si>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</si>
  <si>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</si>
  <si>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</si>
  <si>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</si>
  <si>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</si>
  <si>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</si>
  <si>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</si>
  <si>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</si>
  <si>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</si>
  <si>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</si>
  <si>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</si>
  <si>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</si>
  <si>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</si>
  <si>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</si>
  <si>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</si>
  <si>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</si>
  <si>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</si>
  <si>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</si>
  <si>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</si>
  <si>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</si>
  <si>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</si>
  <si>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</si>
  <si>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</si>
  <si>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</si>
  <si>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</si>
  <si>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</si>
  <si>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</si>
  <si>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</si>
  <si>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</si>
  <si>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</si>
  <si>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</si>
  <si>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</si>
  <si>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</si>
  <si>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</si>
  <si>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</si>
  <si>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</si>
  <si>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</si>
  <si>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</si>
  <si>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</si>
  <si>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</si>
  <si>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</si>
  <si>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</si>
  <si>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</si>
  <si>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</si>
  <si>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</si>
  <si>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</si>
  <si>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</si>
  <si>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</si>
  <si>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</si>
  <si>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</si>
  <si>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</si>
  <si>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</si>
  <si>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</si>
  <si>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</si>
  <si>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</si>
  <si>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</si>
  <si>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</si>
  <si>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</si>
  <si>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</si>
  <si>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</si>
  <si>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</si>
  <si>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</si>
  <si>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</si>
  <si>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</si>
  <si>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</si>
  <si>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</si>
  <si>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</si>
  <si>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</si>
  <si>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</si>
  <si>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</si>
  <si>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</si>
  <si>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</si>
  <si>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</si>
  <si>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</si>
  <si>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</si>
  <si>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</si>
  <si>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</si>
  <si>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</si>
  <si>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</si>
  <si>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</si>
  <si>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</si>
  <si>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</si>
  <si>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</si>
  <si>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</si>
  <si>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</si>
  <si>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</si>
  <si>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</si>
  <si>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</si>
  <si>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</si>
  <si>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</si>
  <si>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</si>
  <si>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</si>
  <si>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</si>
  <si>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</si>
  <si>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</si>
  <si>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</si>
  <si>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</si>
  <si>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</si>
  <si>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</si>
  <si>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</si>
  <si>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</si>
  <si>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</si>
  <si>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</si>
  <si>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</si>
  <si>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</si>
  <si>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</si>
  <si>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</si>
  <si>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</si>
  <si>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</si>
  <si>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</si>
  <si>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</si>
  <si>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</si>
  <si>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</si>
  <si>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</si>
  <si>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</si>
  <si>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</si>
  <si>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</si>
  <si>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</si>
  <si>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</si>
  <si>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</si>
  <si>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</si>
  <si>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</si>
  <si>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</si>
  <si>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</si>
  <si>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</si>
  <si>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</si>
  <si>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</si>
  <si>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</si>
  <si>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</si>
  <si>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</si>
  <si>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</si>
  <si>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</si>
  <si>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</si>
  <si>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</si>
  <si>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</si>
  <si>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</si>
  <si>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</si>
  <si>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</si>
  <si>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</si>
  <si>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</si>
  <si>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</si>
  <si>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</si>
  <si>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</si>
  <si>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</si>
  <si>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</si>
  <si>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</si>
  <si>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</si>
  <si>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</si>
  <si>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</si>
  <si>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</si>
  <si>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</si>
  <si>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</si>
  <si>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</si>
  <si>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</si>
  <si>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</si>
  <si>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</si>
  <si>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</si>
  <si>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</si>
  <si>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</si>
  <si>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</si>
  <si>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</si>
  <si>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</si>
  <si>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</si>
  <si>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</si>
  <si>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</si>
  <si>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</si>
  <si>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</si>
  <si>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</si>
  <si>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</si>
  <si>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</si>
  <si>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</si>
  <si>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</si>
  <si>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</si>
  <si>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</si>
  <si>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</si>
  <si>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</si>
  <si>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</si>
  <si>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</si>
  <si>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</si>
  <si>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</si>
  <si>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</si>
  <si>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</si>
  <si>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</si>
  <si>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</si>
  <si>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</si>
  <si>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</si>
  <si>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</si>
  <si>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</si>
  <si>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</si>
  <si>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</si>
  <si>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</si>
  <si>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</si>
  <si>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</si>
  <si>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</si>
  <si>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</si>
  <si>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</si>
  <si>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</si>
  <si>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</si>
  <si>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</si>
  <si>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</si>
  <si>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</si>
  <si>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</si>
  <si>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</si>
  <si>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</si>
  <si>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</si>
  <si>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</si>
  <si>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</si>
  <si>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</si>
  <si>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</si>
  <si>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</si>
  <si>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</si>
  <si>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</si>
  <si>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</si>
  <si>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</si>
  <si>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</si>
  <si>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</si>
  <si>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</si>
  <si>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</si>
  <si>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</si>
  <si>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</si>
  <si>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</si>
  <si>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</si>
  <si>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</si>
  <si>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</si>
  <si>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</si>
  <si>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</si>
  <si>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</si>
  <si>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</si>
  <si>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</si>
  <si>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</si>
  <si>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</si>
  <si>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</si>
  <si>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</si>
  <si>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</si>
  <si>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</si>
  <si>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</si>
  <si>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</si>
  <si>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</si>
  <si>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</si>
  <si>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</si>
  <si>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</si>
  <si>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</si>
  <si>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</si>
  <si>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</si>
  <si>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</si>
  <si>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</si>
  <si>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</si>
  <si>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</si>
  <si>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</si>
  <si>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</si>
  <si>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</si>
  <si>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</si>
  <si>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</si>
  <si>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</si>
  <si>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</si>
  <si>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</si>
  <si>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</si>
  <si>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</si>
  <si>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</si>
  <si>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</si>
  <si>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</si>
  <si>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</si>
  <si>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</si>
  <si>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</si>
  <si>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</si>
  <si>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</si>
  <si>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</si>
  <si>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</si>
  <si>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</si>
  <si>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</si>
  <si>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</si>
  <si>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</si>
  <si>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</si>
  <si>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</si>
  <si>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</si>
  <si>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</si>
  <si>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</si>
  <si>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</si>
  <si>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</si>
  <si>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</si>
  <si>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</si>
  <si>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</si>
  <si>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</si>
  <si>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</si>
  <si>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</si>
  <si>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</si>
  <si>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</si>
  <si>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</si>
  <si>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</si>
  <si>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</si>
  <si>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</si>
  <si>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</si>
  <si>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</si>
  <si>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</si>
  <si>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</si>
  <si>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</si>
  <si>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</si>
  <si>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</si>
  <si>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</si>
  <si>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</si>
  <si>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</si>
  <si>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</si>
  <si>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</si>
  <si>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</si>
  <si>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</si>
  <si>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</si>
  <si>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</si>
  <si>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</si>
  <si>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</si>
  <si>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</si>
  <si>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</si>
  <si>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</si>
  <si>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</si>
  <si>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</si>
  <si>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</si>
  <si>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</si>
  <si>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</si>
  <si>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</si>
  <si>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</si>
  <si>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</si>
  <si>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</si>
  <si>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</si>
  <si>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</si>
  <si>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</si>
  <si>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</si>
  <si>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</si>
  <si>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</si>
  <si>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</si>
  <si>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</si>
  <si>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</si>
  <si>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</si>
  <si>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</si>
  <si>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</si>
  <si>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</si>
  <si>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</si>
  <si>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</si>
  <si>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</si>
  <si>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</si>
  <si>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</si>
  <si>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</si>
  <si>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</si>
  <si>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</si>
  <si>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</si>
  <si>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</si>
  <si>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</si>
  <si>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</si>
  <si>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</si>
  <si>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</si>
  <si>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</si>
  <si>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</si>
  <si>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</si>
  <si>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</si>
  <si>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</si>
  <si>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</si>
  <si>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</si>
  <si>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</si>
  <si>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</si>
  <si>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</si>
  <si>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</si>
  <si>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</si>
  <si>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</si>
  <si>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</si>
  <si>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</si>
  <si>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</si>
  <si>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</si>
  <si>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</si>
  <si>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</si>
  <si>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</si>
  <si>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</si>
  <si>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</si>
  <si>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</si>
  <si>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</si>
  <si>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</si>
  <si>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</si>
  <si>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</si>
  <si>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</si>
  <si>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</si>
  <si>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</si>
  <si>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</si>
  <si>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</si>
  <si>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</si>
  <si>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</si>
  <si>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</si>
  <si>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</si>
  <si>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</si>
  <si>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</si>
  <si>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</si>
  <si>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</si>
  <si>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</si>
  <si>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</si>
  <si>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</si>
  <si>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</si>
  <si>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</si>
  <si>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</si>
  <si>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</si>
  <si>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</si>
  <si>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</si>
  <si>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</si>
  <si>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</si>
  <si>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</si>
  <si>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</si>
  <si>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</si>
  <si>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</si>
  <si>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</si>
  <si>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</si>
  <si>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</si>
  <si>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</si>
  <si>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</si>
  <si>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</si>
  <si>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</si>
  <si>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</si>
  <si>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</si>
  <si>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</si>
  <si>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</si>
  <si>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</si>
  <si>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</si>
  <si>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</si>
  <si>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</si>
  <si>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</si>
  <si>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</si>
  <si>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</si>
  <si>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</si>
  <si>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</si>
  <si>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</si>
  <si>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</si>
  <si>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</si>
  <si>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</si>
  <si>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</si>
  <si>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</si>
  <si>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</si>
  <si>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</si>
  <si>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</si>
  <si>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</si>
  <si>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</si>
  <si>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</si>
  <si>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</si>
  <si>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</si>
  <si>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</si>
  <si>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</si>
  <si>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</si>
  <si>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</si>
  <si>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</si>
  <si>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</si>
  <si>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</si>
  <si>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</si>
  <si>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</si>
  <si>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</si>
  <si>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</si>
  <si>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</si>
  <si>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</si>
  <si>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</si>
  <si>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</si>
  <si>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</si>
  <si>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</si>
  <si>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</si>
  <si>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</si>
  <si>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</si>
  <si>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</si>
  <si>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</si>
  <si>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</si>
  <si>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</si>
  <si>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</si>
  <si>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</si>
  <si>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</si>
  <si>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</si>
  <si>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</si>
  <si>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</si>
  <si>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</si>
  <si>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</si>
  <si>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</si>
  <si>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</si>
  <si>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</si>
  <si>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</si>
  <si>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</si>
  <si>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</si>
  <si>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</si>
  <si>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</si>
  <si>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</si>
  <si>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</si>
  <si>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</si>
  <si>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</si>
  <si>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</si>
  <si>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</si>
  <si>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</si>
  <si>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</si>
  <si>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</si>
  <si>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</si>
  <si>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</si>
  <si>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</si>
  <si>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</si>
  <si>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</si>
  <si>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</si>
  <si>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</si>
  <si>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</si>
  <si>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</si>
  <si>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</si>
  <si>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</si>
  <si>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</si>
  <si>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</si>
  <si>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</si>
  <si>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</si>
  <si>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</si>
  <si>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</si>
  <si>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</si>
  <si>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</si>
  <si>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</si>
  <si>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</si>
  <si>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</si>
  <si>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</si>
  <si>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</si>
  <si>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</si>
  <si>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</si>
  <si>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</si>
  <si>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</si>
  <si>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</si>
  <si>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</si>
  <si>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</si>
  <si>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</si>
  <si>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</si>
  <si>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</si>
  <si>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</si>
  <si>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</si>
  <si>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</si>
  <si>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</si>
  <si>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</si>
  <si>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</si>
  <si>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</si>
  <si>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</si>
  <si>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</si>
  <si>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</si>
  <si>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</si>
  <si>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</si>
  <si>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</si>
  <si>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</si>
  <si>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</si>
  <si>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</si>
  <si>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</si>
  <si>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</si>
  <si>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</si>
  <si>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</si>
  <si>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</si>
  <si>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</si>
  <si>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</si>
  <si>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</si>
  <si>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</si>
  <si>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</si>
  <si>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</si>
  <si>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</si>
  <si>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</si>
  <si>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</si>
  <si>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</si>
  <si>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</si>
  <si>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</si>
  <si>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</si>
  <si>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</si>
  <si>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</si>
  <si>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</si>
  <si>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</si>
  <si>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</si>
  <si>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</si>
  <si>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</si>
  <si>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</si>
  <si>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</si>
  <si>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</si>
  <si>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</si>
  <si>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</si>
  <si>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</si>
  <si>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</si>
  <si>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</si>
  <si>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</si>
  <si>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</si>
  <si>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</si>
  <si>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</si>
  <si>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</si>
  <si>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</si>
  <si>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</si>
  <si>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</si>
  <si>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</si>
  <si>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</si>
  <si>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</si>
  <si>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</si>
  <si>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</si>
  <si>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</si>
  <si>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</si>
  <si>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</si>
  <si>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</si>
  <si>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</si>
  <si>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</si>
  <si>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</si>
  <si>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</si>
  <si>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</si>
  <si>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</si>
  <si>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</si>
  <si>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</si>
  <si>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</si>
  <si>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</si>
  <si>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</si>
  <si>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</si>
  <si>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</si>
  <si>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</si>
  <si>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</si>
  <si>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</si>
  <si>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</si>
  <si>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</si>
  <si>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</si>
  <si>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</si>
  <si>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</si>
  <si>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</si>
  <si>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</si>
  <si>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</si>
  <si>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</si>
  <si>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</si>
  <si>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</si>
  <si>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</si>
  <si>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</si>
  <si>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</si>
  <si>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</si>
  <si>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</si>
  <si>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</si>
  <si>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</si>
  <si>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</si>
  <si>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</si>
  <si>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</si>
  <si>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</si>
  <si>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</si>
  <si>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</si>
  <si>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</si>
  <si>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</si>
  <si>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</si>
  <si>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</si>
  <si>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</si>
  <si>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</si>
  <si>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</si>
  <si>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</si>
  <si>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</si>
  <si>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</si>
  <si>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</si>
  <si>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</si>
  <si>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</si>
  <si>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</si>
  <si>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</si>
  <si>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</si>
  <si>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</si>
  <si>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</si>
  <si>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</si>
  <si>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</si>
  <si>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</si>
  <si>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</si>
  <si>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</si>
  <si>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</si>
  <si>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</si>
  <si>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</si>
  <si>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</si>
  <si>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</si>
  <si>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</si>
  <si>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</si>
  <si>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</si>
  <si>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</si>
  <si>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</si>
  <si>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</si>
  <si>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</si>
  <si>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</si>
  <si>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</si>
  <si>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</si>
  <si>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</si>
  <si>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</si>
  <si>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</si>
  <si>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</si>
  <si>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</si>
  <si>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</si>
  <si>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</si>
  <si>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</si>
  <si>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</si>
  <si>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</si>
  <si>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</si>
  <si>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</si>
  <si>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</si>
  <si>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</si>
  <si>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</si>
  <si>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</si>
  <si>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</si>
  <si>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</si>
  <si>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</si>
  <si>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</si>
  <si>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</si>
  <si>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</si>
  <si>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</si>
  <si>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</si>
  <si>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</si>
  <si>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</si>
  <si>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</si>
  <si>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</si>
  <si>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</si>
  <si>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</si>
  <si>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</si>
  <si>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</si>
  <si>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</si>
  <si>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</si>
  <si>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</si>
  <si>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</si>
  <si>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</si>
  <si>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</si>
  <si>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</si>
  <si>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</si>
  <si>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</si>
  <si>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</si>
  <si>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</si>
  <si>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</si>
  <si>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</si>
  <si>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</si>
  <si>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</si>
  <si>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</si>
  <si>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</si>
  <si>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</si>
  <si>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</si>
  <si>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</si>
  <si>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</si>
  <si>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</si>
  <si>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</si>
  <si>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</si>
  <si>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</si>
  <si>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</si>
  <si>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</si>
  <si>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</si>
  <si>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</si>
  <si>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</si>
  <si>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</si>
  <si>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</si>
  <si>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</si>
  <si>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</si>
  <si>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</si>
  <si>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</si>
  <si>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</si>
  <si>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</si>
  <si>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</si>
  <si>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</si>
  <si>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</si>
  <si>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</si>
  <si>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</si>
  <si>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</si>
  <si>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</si>
  <si>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</si>
  <si>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</si>
  <si>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</si>
  <si>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</si>
  <si>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</si>
  <si>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</si>
  <si>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</si>
  <si>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</si>
  <si>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</si>
  <si>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</si>
  <si>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</si>
  <si>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</si>
  <si>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</si>
  <si>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</si>
  <si>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</si>
  <si>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</si>
  <si>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</si>
  <si>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</si>
  <si>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</si>
  <si>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</si>
  <si>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</si>
  <si>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</si>
  <si>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</si>
  <si>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</si>
  <si>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</si>
  <si>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</si>
  <si>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</si>
  <si>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</si>
  <si>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</si>
  <si>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</si>
  <si>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</si>
  <si>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</si>
  <si>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</si>
  <si>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</si>
  <si>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</si>
  <si>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</si>
  <si>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</si>
  <si>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</si>
  <si>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</si>
  <si>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</si>
  <si>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</si>
  <si>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</si>
  <si>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</si>
  <si>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</si>
  <si>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</si>
  <si>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</si>
  <si>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</si>
  <si>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</si>
  <si>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</si>
  <si>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</si>
  <si>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</si>
  <si>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</si>
  <si>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</si>
  <si>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</si>
  <si>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</si>
  <si>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</si>
  <si>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</si>
  <si>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</si>
  <si>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</si>
  <si>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</si>
  <si>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</si>
  <si>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</si>
  <si>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</si>
  <si>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</si>
  <si>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</si>
  <si>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</si>
  <si>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</si>
  <si>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</si>
  <si>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</si>
  <si>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</si>
  <si>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</si>
  <si>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</si>
  <si>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</si>
  <si>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</si>
  <si>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</si>
  <si>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</si>
  <si>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</si>
  <si>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</si>
  <si>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</si>
  <si>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</si>
  <si>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</si>
  <si>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</si>
  <si>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</si>
  <si>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</si>
  <si>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</si>
  <si>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</si>
  <si>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</si>
  <si>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</si>
  <si>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</si>
  <si>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</si>
  <si>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</si>
  <si>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</si>
  <si>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</si>
  <si>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</si>
  <si>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</si>
  <si>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</si>
  <si>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</si>
  <si>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</si>
  <si>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</si>
  <si>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</si>
  <si>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</si>
  <si>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</si>
  <si>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</si>
  <si>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</si>
  <si>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</si>
  <si>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</si>
  <si>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</si>
  <si>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</si>
  <si>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</si>
  <si>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</si>
  <si>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</si>
  <si>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</si>
  <si>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</si>
  <si>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</si>
  <si>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</si>
  <si>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</si>
  <si>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</si>
  <si>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</si>
  <si>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</si>
  <si>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</si>
  <si>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</si>
  <si>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</si>
  <si>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</si>
  <si>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</si>
  <si>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</si>
  <si>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</si>
  <si>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</si>
  <si>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</si>
  <si>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</si>
  <si>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</si>
  <si>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</si>
  <si>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</si>
  <si>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</si>
  <si>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</si>
  <si>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</si>
  <si>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</si>
  <si>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</si>
  <si>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</si>
  <si>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</si>
  <si>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</si>
  <si>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</si>
  <si>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</si>
  <si>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</si>
  <si>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</si>
  <si>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</si>
  <si>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</si>
  <si>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</si>
  <si>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</si>
  <si>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</si>
  <si>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</si>
  <si>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</si>
  <si>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</si>
  <si>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</si>
  <si>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</si>
  <si>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</si>
  <si>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</si>
  <si>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</si>
  <si>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</si>
  <si>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</si>
  <si>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</si>
  <si>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</si>
  <si>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</si>
  <si>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</si>
  <si>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</si>
  <si>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</si>
  <si>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</si>
  <si>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</si>
  <si>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</si>
  <si>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</si>
  <si>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</si>
  <si>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</si>
  <si>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</si>
  <si>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</si>
  <si>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</si>
  <si>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</si>
  <si>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</si>
  <si>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</si>
  <si>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</si>
  <si>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</si>
  <si>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</si>
  <si>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</si>
  <si>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</si>
  <si>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</si>
  <si>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</si>
  <si>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</si>
  <si>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</si>
  <si>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</si>
  <si>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</si>
  <si>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</si>
  <si>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</si>
  <si>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</si>
  <si>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</si>
  <si>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</si>
  <si>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</si>
  <si>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</si>
  <si>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</si>
  <si>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</si>
  <si>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</si>
  <si>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</si>
  <si>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</si>
  <si>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</si>
  <si>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</si>
  <si>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</si>
  <si>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</si>
  <si>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</si>
  <si>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</si>
  <si>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</si>
  <si>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</si>
  <si>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</si>
  <si>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</si>
  <si>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</si>
  <si>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</si>
  <si>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</si>
  <si>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</si>
  <si>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</si>
  <si>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</si>
  <si>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</si>
  <si>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</si>
  <si>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</si>
  <si>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</si>
  <si>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</si>
  <si>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</si>
  <si>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</si>
  <si>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</si>
  <si>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</si>
  <si>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</si>
  <si>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</si>
  <si>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</si>
  <si>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</si>
  <si>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</si>
  <si>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</si>
  <si>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</si>
  <si>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</si>
  <si>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</si>
  <si>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</si>
  <si>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</si>
  <si>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</si>
  <si>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</si>
  <si>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</si>
  <si>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</si>
  <si>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</si>
  <si>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</si>
  <si>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</si>
  <si>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</si>
  <si>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</si>
  <si>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</si>
  <si>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</si>
  <si>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</si>
  <si>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</si>
  <si>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</si>
  <si>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</si>
  <si>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</si>
  <si>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</si>
  <si>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</si>
  <si>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</si>
  <si>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</si>
  <si>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</si>
  <si>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</si>
  <si>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</si>
  <si>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</si>
  <si>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</si>
  <si>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</si>
  <si>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</si>
  <si>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</si>
  <si>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</si>
  <si>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</si>
  <si>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</si>
  <si>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</si>
  <si>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</si>
  <si>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</si>
  <si>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</si>
  <si>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</si>
  <si>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</si>
  <si>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</si>
  <si>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</si>
  <si>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</si>
  <si>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</si>
  <si>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</si>
  <si>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</si>
  <si>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</si>
  <si>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</si>
  <si>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</si>
  <si>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</si>
  <si>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</si>
  <si>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</si>
  <si>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</si>
  <si>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</si>
  <si>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</si>
  <si>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</si>
  <si>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</si>
  <si>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</si>
  <si>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</si>
  <si>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</si>
  <si>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</si>
  <si>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</si>
  <si>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</si>
  <si>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</si>
  <si>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</si>
  <si>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</si>
  <si>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</si>
  <si>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</si>
  <si>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</si>
  <si>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</si>
  <si>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</si>
  <si>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</si>
  <si>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</si>
  <si>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</si>
  <si>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</si>
  <si>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</si>
  <si>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</si>
  <si>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</si>
  <si>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</si>
  <si>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</si>
  <si>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</si>
  <si>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</si>
  <si>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</si>
  <si>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</si>
  <si>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</si>
  <si>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</si>
  <si>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</si>
  <si>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</si>
  <si>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</si>
  <si>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</si>
  <si>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</si>
  <si>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</si>
  <si>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</si>
  <si>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</si>
  <si>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</si>
  <si>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</si>
  <si>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</si>
  <si>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</si>
  <si>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</si>
  <si>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</si>
  <si>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</si>
  <si>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</si>
  <si>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</si>
  <si>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</si>
  <si>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</si>
  <si>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</si>
  <si>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</si>
  <si>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</si>
  <si>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</si>
  <si>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</si>
  <si>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</si>
  <si>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</si>
  <si>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</si>
  <si>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</si>
  <si>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</si>
  <si>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</si>
  <si>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</si>
  <si>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</si>
  <si>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</si>
  <si>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</si>
  <si>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</si>
  <si>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</si>
  <si>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</si>
  <si>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</si>
  <si>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</si>
  <si>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</si>
  <si>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</si>
  <si>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</si>
  <si>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</si>
  <si>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</si>
  <si>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</si>
  <si>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</si>
  <si>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</si>
  <si>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</si>
  <si>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</si>
  <si>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</si>
  <si>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</si>
  <si>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</si>
  <si>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</si>
  <si>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</si>
  <si>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</si>
  <si>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</si>
  <si>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</si>
  <si>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</si>
  <si>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</si>
  <si>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</si>
  <si>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</si>
  <si>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</si>
  <si>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</si>
  <si>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</si>
  <si>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</si>
  <si>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</si>
  <si>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</si>
  <si>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</si>
  <si>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</si>
  <si>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</si>
  <si>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</si>
  <si>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</si>
  <si>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</si>
  <si>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</si>
  <si>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</si>
  <si>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</si>
  <si>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</si>
  <si>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</si>
  <si>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</si>
  <si>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</si>
  <si>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</si>
  <si>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</si>
  <si>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</si>
  <si>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</si>
  <si>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</si>
  <si>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</si>
  <si>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</si>
  <si>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</si>
  <si>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</si>
  <si>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</si>
  <si>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</si>
  <si>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</si>
  <si>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</si>
  <si>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</si>
  <si>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</si>
  <si>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</si>
  <si>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</si>
  <si>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</si>
  <si>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</si>
  <si>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</si>
  <si>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</si>
  <si>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</si>
  <si>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</si>
  <si>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</si>
  <si>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</si>
  <si>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</si>
  <si>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</si>
  <si>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</si>
  <si>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</si>
  <si>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</si>
  <si>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</si>
  <si>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</si>
  <si>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</si>
  <si>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</si>
  <si>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</si>
  <si>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</si>
  <si>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</si>
  <si>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</si>
  <si>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</si>
  <si>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</si>
  <si>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</si>
  <si>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</si>
  <si>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</si>
  <si>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</si>
  <si>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</si>
  <si>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</si>
  <si>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</si>
  <si>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</si>
  <si>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</si>
  <si>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</si>
  <si>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</si>
  <si>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</si>
  <si>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</si>
  <si>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</si>
  <si>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</si>
  <si>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</si>
  <si>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</si>
  <si>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</si>
  <si>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</si>
  <si>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</si>
  <si>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</si>
  <si>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</si>
  <si>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</si>
  <si>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</si>
  <si>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</si>
  <si>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</si>
  <si>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</si>
  <si>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</si>
  <si>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</si>
  <si>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</si>
  <si>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</si>
  <si>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</si>
  <si>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</si>
  <si>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</si>
  <si>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</si>
  <si>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</si>
  <si>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</si>
  <si>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</si>
  <si>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</si>
  <si>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</si>
  <si>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</si>
  <si>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</si>
  <si>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</si>
  <si>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</si>
  <si>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</si>
  <si>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</si>
  <si>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</si>
  <si>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</si>
  <si>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</si>
  <si>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</si>
  <si>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</si>
  <si>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</si>
  <si>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</si>
  <si>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</si>
  <si>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</si>
  <si>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</si>
  <si>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</si>
  <si>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</si>
  <si>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</si>
  <si>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</si>
  <si>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</si>
  <si>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</si>
  <si>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</si>
  <si>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</si>
  <si>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</si>
  <si>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</si>
  <si>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</si>
  <si>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</si>
  <si>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</si>
  <si>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</si>
  <si>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</si>
  <si>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</si>
  <si>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</si>
  <si>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</si>
  <si>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</si>
  <si>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</si>
  <si>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</si>
  <si>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</si>
  <si>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</si>
  <si>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</si>
  <si>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</si>
  <si>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</si>
  <si>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</si>
  <si>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</si>
  <si>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</si>
  <si>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</si>
  <si>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</si>
  <si>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</si>
  <si>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</si>
  <si>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</si>
  <si>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</si>
  <si>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</si>
  <si>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</si>
  <si>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</si>
  <si>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</si>
  <si>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</si>
  <si>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</si>
  <si>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</si>
  <si>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</si>
  <si>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</si>
  <si>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</si>
  <si>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</si>
  <si>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</si>
  <si>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</si>
  <si>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</si>
  <si>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</si>
  <si>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</si>
  <si>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</si>
  <si>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</si>
  <si>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</si>
  <si>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</si>
  <si>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</si>
  <si>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</si>
  <si>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</si>
  <si>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</si>
  <si>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</si>
  <si>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</si>
  <si>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</si>
  <si>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</si>
  <si>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</si>
  <si>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</si>
  <si>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</si>
  <si>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</si>
  <si>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</si>
  <si>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</si>
  <si>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</si>
  <si>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</si>
  <si>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</si>
  <si>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</si>
  <si>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</si>
  <si>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</si>
  <si>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</si>
  <si>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</si>
  <si>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</si>
  <si>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</si>
  <si>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</si>
  <si>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</si>
  <si>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</si>
  <si>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</si>
  <si>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</si>
  <si>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</si>
  <si>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</si>
  <si>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</si>
  <si>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</si>
  <si>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</si>
  <si>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</si>
  <si>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</si>
  <si>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</si>
  <si>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</si>
  <si>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</si>
  <si>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</si>
  <si>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</si>
  <si>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</si>
  <si>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</si>
  <si>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</si>
  <si>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</si>
  <si>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</si>
  <si>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</si>
  <si>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</si>
  <si>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</si>
  <si>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</si>
  <si>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</si>
  <si>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</si>
  <si>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</si>
  <si>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</si>
  <si>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</si>
  <si>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</si>
  <si>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</si>
  <si>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</si>
  <si>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</si>
  <si>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</si>
  <si>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</si>
  <si>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</si>
  <si>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</si>
  <si>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</si>
  <si>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</si>
  <si>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</si>
  <si>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</si>
  <si>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</si>
  <si>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</si>
  <si>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</si>
  <si>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</si>
  <si>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</si>
  <si>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</si>
  <si>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</si>
  <si>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</si>
  <si>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</si>
  <si>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</si>
  <si>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</si>
  <si>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</si>
  <si>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</si>
  <si>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</si>
  <si>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</si>
  <si>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</si>
  <si>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</si>
  <si>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</si>
  <si>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</si>
  <si>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</si>
  <si>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</si>
  <si>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</si>
  <si>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</si>
  <si>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</si>
  <si>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</si>
  <si>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</si>
  <si>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</si>
  <si>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</si>
  <si>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</si>
  <si>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</si>
  <si>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</si>
  <si>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</si>
  <si>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</si>
  <si>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</si>
  <si>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</si>
  <si>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</si>
  <si>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</si>
  <si>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</si>
  <si>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</si>
  <si>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</si>
  <si>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</si>
  <si>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</si>
  <si>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</si>
  <si>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</si>
  <si>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</si>
  <si>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</si>
  <si>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</si>
  <si>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</si>
  <si>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</si>
  <si>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</si>
  <si>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</si>
  <si>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</si>
  <si>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</si>
  <si>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</si>
  <si>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</si>
  <si>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</si>
  <si>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</si>
  <si>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</si>
  <si>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</si>
  <si>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</si>
  <si>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</si>
  <si>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</si>
  <si>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</si>
  <si>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</si>
  <si>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</si>
  <si>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</si>
  <si>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</si>
  <si>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</si>
  <si>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</si>
  <si>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</si>
  <si>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</si>
  <si>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</si>
  <si>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</si>
  <si>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</si>
  <si>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</si>
  <si>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</si>
  <si>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</si>
  <si>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</si>
  <si>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</si>
  <si>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</si>
  <si>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</si>
  <si>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</si>
  <si>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</si>
  <si>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</si>
  <si>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</si>
  <si>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</si>
  <si>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</si>
  <si>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</si>
  <si>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</si>
  <si>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</si>
  <si>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</si>
  <si>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</si>
  <si>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</si>
  <si>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</si>
  <si>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</si>
  <si>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</si>
  <si>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</si>
  <si>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</si>
  <si>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</si>
  <si>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</si>
  <si>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</si>
  <si>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</si>
  <si>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</si>
  <si>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</si>
  <si>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</si>
  <si>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</si>
  <si>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</si>
  <si>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</si>
  <si>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</si>
  <si>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</si>
  <si>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</si>
  <si>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</si>
  <si>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</si>
  <si>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</si>
  <si>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</si>
  <si>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</si>
  <si>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</si>
  <si>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</si>
  <si>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</si>
  <si>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</si>
  <si>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</si>
  <si>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</si>
  <si>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</si>
  <si>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</si>
  <si>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</si>
  <si>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</si>
  <si>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</si>
  <si>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</si>
  <si>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</si>
  <si>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</si>
  <si>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</si>
  <si>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</si>
  <si>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</si>
  <si>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</si>
  <si>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</si>
  <si>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</si>
  <si>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</si>
  <si>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</si>
  <si>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</si>
  <si>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</si>
  <si>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</si>
  <si>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</si>
  <si>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</si>
  <si>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</si>
  <si>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</si>
  <si>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</si>
  <si>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</si>
  <si>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</si>
  <si>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</si>
  <si>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</si>
  <si>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</si>
  <si>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</si>
  <si>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</si>
  <si>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</si>
  <si>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</si>
  <si>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</si>
  <si>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</si>
  <si>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</si>
  <si>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</si>
  <si>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</si>
  <si>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</si>
  <si>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</si>
  <si>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</si>
  <si>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</si>
  <si>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</si>
  <si>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</si>
  <si>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</si>
  <si>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</si>
  <si>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</si>
  <si>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</si>
  <si>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</si>
  <si>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</si>
  <si>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</si>
  <si>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</si>
  <si>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</si>
  <si>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</si>
  <si>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</si>
  <si>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</si>
  <si>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</si>
  <si>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</si>
  <si>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</si>
  <si>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</si>
  <si>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</si>
  <si>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</si>
  <si>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</si>
  <si>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</si>
  <si>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</si>
  <si>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</si>
  <si>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</si>
  <si>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</si>
  <si>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</si>
  <si>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</si>
  <si>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</si>
  <si>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</si>
  <si>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</si>
  <si>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</si>
  <si>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</si>
  <si>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</si>
  <si>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</si>
  <si>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</si>
  <si>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</si>
  <si>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</si>
  <si>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</si>
  <si>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</si>
  <si>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</si>
  <si>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</si>
  <si>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</si>
  <si>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</si>
  <si>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</si>
  <si>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</si>
  <si>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</si>
  <si>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</si>
  <si>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</si>
  <si>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</si>
  <si>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</si>
  <si>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</si>
  <si>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</si>
  <si>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</si>
  <si>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</si>
  <si>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</si>
  <si>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</si>
  <si>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</si>
  <si>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</si>
  <si>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</si>
  <si>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</si>
  <si>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</si>
  <si>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</si>
  <si>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</si>
  <si>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</si>
  <si>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</si>
  <si>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</si>
  <si>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</si>
  <si>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</si>
  <si>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</si>
  <si>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</si>
  <si>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</si>
  <si>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</si>
  <si>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</si>
  <si>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</si>
  <si>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</si>
  <si>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</si>
  <si>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</si>
  <si>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</si>
  <si>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</si>
  <si>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</si>
  <si>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</si>
  <si>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</si>
  <si>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</si>
  <si>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</si>
  <si>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</si>
  <si>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</si>
  <si>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</si>
  <si>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</si>
  <si>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</si>
  <si>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</si>
  <si>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</si>
  <si>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</si>
  <si>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</si>
  <si>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</si>
  <si>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</si>
  <si>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</si>
  <si>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</si>
  <si>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</si>
  <si>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</si>
  <si>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</si>
  <si>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</si>
  <si>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</si>
  <si>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</si>
  <si>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</si>
  <si>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</si>
  <si>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</si>
  <si>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</si>
  <si>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</si>
  <si>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</si>
  <si>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</si>
  <si>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</si>
  <si>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</si>
  <si>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</si>
  <si>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</si>
  <si>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</si>
  <si>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</si>
  <si>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</si>
  <si>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</si>
  <si>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</si>
  <si>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</si>
  <si>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</si>
  <si>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</si>
  <si>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</si>
  <si>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</si>
  <si>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</si>
  <si>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</si>
  <si>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</si>
  <si>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</si>
  <si>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</si>
  <si>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</si>
  <si>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</si>
  <si>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</si>
  <si>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</si>
  <si>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</si>
  <si>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</si>
  <si>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</si>
  <si>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</si>
  <si>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</si>
  <si>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</si>
  <si>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</si>
  <si>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</si>
  <si>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</si>
  <si>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</si>
  <si>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</si>
  <si>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</si>
  <si>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</si>
  <si>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</si>
  <si>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</si>
  <si>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</si>
  <si>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</si>
  <si>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</si>
  <si>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</si>
  <si>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</si>
  <si>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</si>
  <si>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</si>
  <si>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</si>
  <si>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</si>
  <si>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</si>
  <si>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</si>
  <si>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</si>
  <si>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</si>
  <si>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</si>
  <si>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</si>
  <si>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</si>
  <si>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</si>
  <si>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</si>
  <si>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</si>
  <si>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</si>
  <si>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</si>
  <si>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</si>
  <si>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</si>
  <si>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</si>
  <si>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</si>
  <si>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</si>
  <si>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</si>
  <si>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</si>
  <si>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</si>
  <si>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</si>
  <si>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</si>
  <si>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</si>
  <si>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</si>
  <si>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</si>
  <si>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</si>
  <si>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</si>
  <si>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</si>
  <si>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</si>
  <si>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</si>
  <si>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</si>
  <si>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</si>
  <si>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</si>
  <si>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</si>
  <si>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</si>
  <si>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</si>
  <si>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</si>
  <si>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</si>
  <si>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</si>
  <si>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</si>
  <si>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</si>
  <si>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</si>
  <si>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</si>
  <si>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</si>
  <si>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</si>
  <si>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</si>
  <si>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</si>
  <si>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</si>
  <si>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</si>
  <si>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</si>
  <si>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</si>
  <si>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</si>
  <si>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</si>
  <si>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</si>
  <si>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</si>
  <si>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</si>
  <si>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</si>
  <si>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</si>
  <si>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</si>
  <si>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</si>
  <si>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</si>
  <si>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</si>
  <si>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</si>
  <si>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</si>
  <si>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</si>
  <si>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</si>
  <si>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</si>
  <si>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</si>
  <si>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</si>
  <si>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</si>
  <si>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</si>
  <si>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</si>
  <si>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</si>
  <si>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</si>
  <si>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</si>
  <si>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</si>
  <si>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</si>
  <si>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</si>
  <si>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</si>
  <si>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</si>
  <si>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</si>
  <si>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</si>
  <si>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</si>
  <si>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</si>
  <si>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</si>
  <si>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</si>
  <si>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</si>
  <si>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</si>
  <si>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</si>
  <si>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</si>
  <si>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</si>
  <si>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</si>
  <si>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</si>
  <si>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</si>
  <si>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</si>
  <si>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</si>
  <si>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</si>
  <si>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</si>
  <si>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</si>
  <si>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</si>
  <si>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</si>
  <si>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</si>
  <si>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</si>
  <si>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</si>
  <si>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</si>
  <si>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</si>
  <si>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</si>
  <si>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</si>
  <si>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</si>
  <si>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</si>
  <si>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</si>
  <si>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</si>
  <si>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</si>
  <si>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</si>
  <si>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</si>
  <si>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</si>
  <si>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</si>
  <si>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</si>
  <si>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</si>
  <si>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</si>
  <si>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</si>
  <si>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</si>
  <si>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</si>
  <si>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</si>
  <si>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</si>
  <si>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</si>
  <si>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</si>
  <si>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</si>
  <si>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</si>
  <si>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</si>
  <si>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</si>
  <si>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</si>
  <si>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</si>
  <si>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</si>
  <si>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</si>
  <si>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</si>
  <si>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</si>
  <si>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</si>
  <si>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</si>
  <si>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</si>
  <si>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</si>
  <si>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</si>
  <si>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</si>
  <si>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</si>
  <si>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</si>
  <si>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</si>
  <si>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</si>
  <si>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</si>
  <si>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</si>
  <si>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</si>
  <si>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</si>
  <si>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</si>
  <si>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</si>
  <si>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</si>
  <si>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</si>
  <si>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</si>
  <si>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</si>
  <si>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</si>
  <si>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</si>
  <si>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</si>
  <si>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</si>
  <si>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</si>
  <si>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</si>
  <si>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</si>
  <si>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</si>
  <si>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</si>
  <si>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</si>
  <si>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</si>
  <si>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</si>
  <si>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</si>
  <si>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</si>
  <si>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</si>
  <si>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</si>
  <si>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</si>
  <si>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</si>
  <si>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</si>
  <si>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</si>
  <si>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</si>
  <si>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</si>
  <si>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</si>
  <si>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</si>
  <si>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</si>
  <si>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</si>
  <si>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</si>
  <si>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</si>
  <si>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</si>
  <si>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</si>
  <si>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</si>
  <si>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</si>
  <si>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</si>
  <si>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</si>
  <si>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</si>
  <si>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</si>
  <si>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</si>
  <si>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</si>
  <si>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</si>
  <si>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</si>
  <si>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</si>
  <si>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</si>
  <si>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</si>
  <si>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</si>
  <si>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</si>
  <si>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</si>
  <si>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</si>
  <si>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</si>
  <si>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</si>
  <si>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</si>
  <si>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</si>
  <si>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</si>
  <si>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</si>
  <si>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</si>
  <si>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</si>
  <si>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</si>
  <si>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</si>
  <si>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</si>
  <si>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</si>
  <si>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</si>
  <si>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</si>
  <si>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</si>
  <si>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</si>
  <si>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</si>
  <si>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</si>
  <si>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</si>
  <si>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</si>
  <si>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</si>
  <si>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</si>
  <si>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</si>
  <si>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</si>
  <si>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</si>
  <si>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</si>
  <si>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</si>
  <si>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</si>
  <si>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</si>
  <si>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</si>
  <si>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</si>
  <si>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</si>
  <si>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</si>
  <si>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</si>
  <si>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</si>
  <si>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</si>
  <si>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</si>
  <si>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</si>
  <si>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</si>
  <si>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</si>
  <si>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</si>
  <si>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</si>
  <si>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</si>
  <si>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</si>
  <si>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</si>
  <si>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</si>
  <si>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</si>
  <si>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</si>
  <si>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</si>
  <si>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</si>
  <si>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</si>
  <si>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</si>
  <si>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</si>
  <si>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</si>
  <si>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</si>
  <si>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</si>
  <si>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</si>
  <si>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</si>
  <si>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</si>
  <si>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</si>
  <si>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</si>
  <si>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</si>
  <si>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</si>
  <si>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</si>
  <si>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</si>
  <si>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</si>
  <si>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</si>
  <si>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</si>
  <si>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</si>
  <si>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</si>
  <si>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</si>
  <si>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</si>
  <si>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</si>
  <si>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</si>
  <si>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</si>
  <si>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</si>
  <si>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</si>
  <si>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</si>
  <si>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</si>
  <si>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</si>
  <si>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</si>
  <si>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</si>
  <si>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</si>
  <si>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</si>
  <si>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</si>
  <si>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</si>
  <si>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</si>
  <si>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</si>
  <si>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</si>
  <si>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</si>
  <si>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</si>
  <si>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</si>
  <si>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</si>
  <si>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</si>
  <si>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</si>
  <si>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</si>
  <si>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</si>
  <si>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</si>
  <si>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</si>
  <si>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</si>
  <si>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</si>
  <si>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</si>
  <si>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</si>
  <si>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</si>
  <si>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</si>
  <si>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</si>
  <si>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</si>
  <si>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</si>
  <si>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</si>
  <si>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</si>
  <si>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</si>
  <si>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</si>
  <si>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</si>
  <si>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</si>
  <si>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</si>
  <si>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</si>
  <si>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</si>
  <si>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</si>
  <si>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</si>
  <si>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</si>
  <si>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</si>
  <si>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</si>
  <si>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</si>
  <si>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</si>
  <si>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</si>
  <si>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</si>
  <si>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</si>
  <si>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</si>
  <si>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</si>
  <si>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</si>
  <si>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</si>
  <si>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</si>
  <si>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</si>
  <si>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</si>
  <si>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</si>
  <si>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</si>
  <si>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</si>
  <si>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</si>
  <si>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</si>
  <si>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</si>
  <si>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</si>
  <si>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</si>
  <si>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</si>
  <si>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</si>
  <si>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</si>
  <si>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</si>
  <si>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</si>
  <si>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</si>
  <si>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</si>
  <si>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</si>
  <si>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</si>
  <si>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</si>
  <si>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</si>
  <si>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</si>
  <si>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</si>
  <si>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</si>
  <si>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</si>
  <si>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</si>
  <si>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</si>
  <si>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</si>
  <si>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</si>
  <si>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</si>
  <si>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</si>
  <si>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</si>
  <si>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</si>
  <si>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</si>
  <si>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</si>
  <si>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</si>
  <si>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</si>
  <si>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</si>
  <si>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</si>
  <si>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</si>
  <si>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</si>
  <si>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</si>
  <si>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</si>
  <si>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</si>
  <si>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</si>
  <si>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</si>
  <si>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</si>
  <si>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</si>
  <si>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</si>
  <si>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</si>
  <si>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</si>
  <si>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</si>
  <si>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</si>
  <si>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</si>
  <si>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</si>
  <si>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</si>
  <si>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</si>
  <si>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</si>
  <si>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</si>
  <si>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</si>
  <si>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</si>
  <si>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</si>
  <si>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</si>
  <si>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</si>
  <si>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</si>
  <si>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</si>
  <si>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</si>
  <si>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</si>
  <si>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</si>
  <si>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</si>
  <si>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</si>
  <si>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</si>
  <si>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</si>
  <si>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</si>
  <si>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</si>
  <si>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</si>
  <si>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</si>
  <si>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</si>
  <si>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</si>
  <si>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</si>
  <si>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</si>
  <si>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</si>
  <si>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</si>
  <si>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</si>
  <si>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</si>
  <si>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</si>
  <si>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</si>
  <si>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</si>
  <si>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</si>
  <si>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</si>
  <si>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</si>
  <si>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</si>
  <si>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</si>
  <si>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</si>
  <si>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</si>
  <si>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</si>
  <si>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</si>
  <si>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</si>
  <si>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</si>
  <si>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</si>
  <si>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</si>
  <si>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</si>
  <si>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</si>
  <si>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</si>
  <si>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</si>
  <si>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</si>
  <si>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</si>
  <si>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</si>
  <si>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</si>
  <si>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</si>
  <si>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</si>
  <si>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</si>
  <si>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</si>
  <si>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</si>
  <si>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</si>
  <si>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</si>
  <si>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</si>
  <si>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</si>
  <si>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</si>
  <si>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</si>
  <si>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</si>
  <si>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</si>
  <si>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</si>
  <si>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</si>
  <si>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</si>
  <si>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</si>
  <si>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</si>
  <si>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</si>
  <si>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</si>
  <si>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</si>
  <si>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</si>
  <si>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</si>
  <si>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</si>
  <si>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</si>
  <si>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</si>
  <si>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</si>
  <si>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</si>
  <si>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</si>
  <si>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</si>
  <si>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</si>
  <si>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</si>
  <si>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</si>
  <si>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</si>
  <si>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</si>
  <si>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</si>
  <si>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</si>
  <si>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</si>
  <si>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</si>
  <si>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</si>
  <si>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</si>
  <si>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</si>
  <si>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</si>
  <si>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</si>
  <si>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</si>
  <si>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</si>
  <si>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</si>
  <si>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</si>
  <si>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</si>
  <si>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</si>
  <si>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</si>
  <si>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</si>
  <si>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</si>
  <si>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</si>
  <si>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</si>
  <si>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</si>
  <si>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</si>
  <si>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</si>
  <si>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</si>
  <si>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</si>
  <si>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</si>
  <si>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</si>
  <si>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</si>
  <si>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</si>
  <si>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</si>
  <si>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</si>
  <si>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</si>
  <si>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</si>
  <si>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</si>
  <si>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</si>
  <si>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</si>
  <si>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</si>
  <si>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</si>
  <si>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</si>
  <si>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</si>
  <si>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</si>
  <si>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</si>
  <si>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</si>
  <si>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</si>
  <si>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</si>
  <si>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</si>
  <si>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</si>
  <si>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</si>
  <si>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</si>
  <si>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</si>
  <si>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</si>
  <si>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</si>
  <si>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</si>
  <si>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</si>
  <si>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</si>
  <si>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</si>
  <si>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</si>
  <si>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</si>
  <si>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</si>
  <si>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</si>
  <si>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</si>
  <si>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</si>
  <si>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</si>
  <si>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</si>
  <si>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</si>
  <si>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</si>
  <si>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</si>
  <si>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</si>
  <si>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</si>
  <si>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</si>
  <si>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</si>
  <si>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</si>
  <si>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</si>
  <si>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</si>
  <si>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</si>
  <si>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</si>
  <si>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</si>
  <si>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</si>
  <si>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</si>
  <si>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</si>
  <si>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</si>
  <si>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</si>
  <si>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</si>
  <si>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</si>
  <si>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</si>
  <si>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</si>
  <si>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</si>
  <si>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</si>
  <si>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</si>
  <si>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</si>
  <si>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</si>
  <si>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</si>
  <si>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</si>
  <si>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</si>
  <si>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</si>
  <si>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</si>
  <si>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</si>
  <si>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</si>
  <si>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</si>
  <si>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</si>
  <si>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</si>
  <si>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</si>
  <si>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</si>
  <si>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</si>
  <si>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</si>
  <si>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</si>
  <si>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</si>
  <si>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</si>
  <si>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</si>
  <si>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</si>
  <si>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</si>
  <si>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</si>
  <si>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</si>
  <si>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</si>
  <si>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</si>
  <si>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</si>
  <si>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</si>
  <si>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</si>
  <si>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</si>
  <si>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</si>
  <si>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</si>
  <si>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</si>
  <si>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</si>
  <si>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</si>
  <si>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</si>
  <si>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</si>
  <si>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</si>
  <si>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</si>
  <si>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</si>
  <si>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</si>
  <si>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</si>
  <si>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</si>
  <si>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</si>
  <si>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</si>
  <si>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</si>
  <si>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</si>
  <si>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</si>
  <si>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</si>
  <si>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</si>
  <si>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</si>
  <si>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</si>
  <si>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</si>
  <si>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</si>
  <si>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</si>
  <si>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</si>
  <si>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</si>
  <si>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</si>
  <si>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</si>
  <si>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</si>
  <si>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</si>
  <si>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</si>
  <si>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</si>
  <si>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</si>
  <si>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</si>
  <si>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</si>
  <si>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</si>
  <si>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</si>
  <si>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</si>
  <si>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</si>
  <si>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</si>
  <si>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</si>
  <si>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</si>
  <si>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</si>
  <si>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</si>
  <si>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</si>
  <si>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</si>
  <si>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</si>
  <si>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</si>
  <si>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</si>
  <si>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</si>
  <si>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</si>
  <si>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</si>
  <si>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</si>
  <si>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</si>
  <si>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</si>
  <si>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</si>
  <si>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</si>
  <si>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</si>
  <si>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</si>
  <si>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</si>
  <si>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</si>
  <si>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</si>
  <si>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</si>
  <si>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</si>
  <si>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</si>
  <si>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</si>
  <si>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</si>
  <si>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</si>
  <si>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</si>
  <si>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</si>
  <si>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</si>
  <si>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</si>
  <si>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</si>
  <si>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</si>
  <si>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</si>
  <si>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</si>
  <si>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</si>
  <si>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</si>
  <si>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</si>
  <si>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</si>
  <si>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</si>
  <si>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</si>
  <si>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</si>
  <si>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</si>
  <si>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</si>
  <si>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</si>
  <si>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</si>
  <si>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</si>
  <si>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</si>
  <si>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</si>
  <si>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</si>
  <si>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</si>
  <si>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</si>
  <si>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</si>
  <si>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</si>
  <si>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</si>
  <si>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</si>
  <si>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</si>
  <si>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</si>
  <si>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</si>
  <si>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</si>
  <si>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</si>
  <si>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</si>
  <si>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</si>
  <si>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</si>
  <si>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</si>
  <si>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</si>
  <si>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</si>
  <si>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</si>
  <si>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</si>
  <si>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</si>
  <si>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</si>
  <si>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</si>
  <si>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</si>
  <si>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</si>
  <si>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</si>
  <si>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</si>
  <si>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</si>
  <si>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</si>
  <si>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</si>
  <si>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</si>
  <si>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</si>
  <si>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</si>
  <si>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</si>
  <si>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</si>
  <si>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</si>
  <si>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</si>
  <si>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</si>
  <si>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</si>
  <si>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</si>
  <si>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</si>
  <si>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</si>
  <si>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</si>
  <si>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</si>
  <si>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</si>
  <si>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</si>
  <si>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</si>
  <si>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</si>
  <si>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</si>
  <si>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</si>
  <si>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</si>
  <si>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</si>
  <si>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</si>
  <si>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</si>
  <si>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</si>
  <si>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</si>
  <si>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</si>
  <si>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</si>
  <si>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</si>
  <si>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</si>
  <si>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</si>
  <si>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</si>
  <si>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</si>
  <si>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</si>
  <si>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</si>
  <si>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</si>
  <si>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</si>
  <si>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</si>
  <si>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</si>
  <si>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</si>
  <si>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</si>
  <si>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</si>
  <si>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</si>
  <si>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</si>
  <si>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</si>
  <si>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</si>
  <si>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</si>
  <si>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</si>
  <si>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</si>
  <si>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</si>
  <si>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</si>
  <si>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</si>
  <si>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</si>
  <si>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</si>
  <si>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</si>
  <si>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</si>
  <si>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</si>
  <si>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</si>
  <si>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</si>
  <si>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</si>
  <si>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</si>
  <si>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</si>
  <si>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</si>
  <si>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</si>
  <si>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</si>
  <si>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</si>
  <si>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</si>
  <si>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</si>
  <si>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</si>
  <si>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</si>
  <si>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</si>
  <si>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</si>
  <si>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</si>
  <si>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</si>
  <si>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</si>
  <si>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</si>
  <si>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</si>
  <si>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</si>
  <si>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</si>
  <si>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</si>
  <si>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</si>
  <si>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</si>
  <si>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</si>
  <si>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</si>
  <si>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</si>
  <si>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</si>
  <si>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</si>
  <si>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</si>
  <si>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</si>
  <si>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</si>
  <si>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</si>
  <si>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</si>
  <si>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</si>
  <si>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</si>
  <si>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</si>
  <si>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</si>
  <si>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</si>
  <si>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</si>
  <si>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</si>
  <si>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</si>
  <si>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</si>
  <si>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</si>
  <si>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</si>
  <si>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</si>
  <si>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</si>
  <si>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</si>
  <si>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</si>
  <si>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</si>
  <si>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</si>
  <si>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</si>
  <si>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</si>
  <si>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</si>
  <si>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</si>
  <si>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</si>
  <si>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</si>
  <si>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</si>
  <si>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</si>
  <si>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</si>
  <si>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</si>
  <si>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</si>
  <si>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</si>
  <si>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</si>
  <si>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</si>
  <si>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</si>
  <si>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</si>
  <si>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</si>
  <si>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</si>
  <si>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</si>
  <si>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</si>
  <si>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</si>
  <si>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</si>
  <si>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</si>
  <si>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</si>
  <si>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</si>
  <si>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</si>
  <si>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</si>
  <si>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</si>
  <si>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</si>
  <si>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</si>
  <si>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</si>
  <si>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</si>
  <si>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</si>
  <si>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</si>
  <si>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</si>
  <si>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</si>
  <si>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</si>
  <si>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</si>
  <si>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</si>
  <si>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</si>
  <si>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</si>
  <si>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</si>
  <si>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</si>
  <si>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</si>
  <si>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</si>
  <si>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</si>
  <si>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</si>
  <si>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</si>
  <si>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</si>
  <si>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</si>
  <si>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</si>
  <si>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</si>
  <si>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</si>
  <si>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</si>
  <si>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</si>
  <si>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</si>
  <si>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</si>
  <si>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</si>
  <si>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</si>
  <si>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</si>
  <si>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</si>
  <si>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</si>
  <si>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</si>
  <si>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</si>
  <si>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</si>
  <si>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</si>
  <si>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</si>
  <si>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</si>
  <si>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</si>
  <si>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</si>
  <si>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</si>
  <si>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</si>
  <si>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</si>
  <si>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</si>
  <si>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</si>
  <si>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</si>
  <si>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</si>
  <si>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</si>
  <si>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</si>
  <si>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</si>
  <si>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</si>
  <si>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</si>
  <si>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</si>
  <si>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</si>
  <si>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</si>
  <si>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</si>
  <si>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</si>
  <si>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</si>
  <si>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</si>
  <si>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</si>
  <si>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</si>
  <si>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</si>
  <si>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</si>
  <si>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</si>
  <si>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</si>
  <si>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</si>
  <si>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</si>
  <si>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</si>
  <si>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</si>
  <si>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</si>
  <si>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</si>
  <si>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</si>
  <si>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</si>
  <si>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</si>
  <si>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</si>
  <si>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</si>
  <si>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</si>
  <si>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</si>
  <si>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</si>
  <si>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</si>
  <si>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</si>
  <si>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</si>
  <si>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</si>
  <si>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</si>
  <si>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</si>
  <si>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</si>
  <si>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</si>
  <si>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</si>
  <si>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</si>
  <si>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</si>
  <si>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</si>
  <si>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</si>
  <si>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</si>
  <si>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</si>
  <si>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</si>
  <si>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</si>
  <si>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</si>
  <si>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</si>
  <si>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</si>
  <si>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</si>
  <si>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</si>
  <si>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</si>
  <si>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</si>
  <si>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</si>
  <si>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</si>
  <si>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</si>
  <si>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</si>
  <si>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</si>
  <si>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</si>
  <si>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</si>
  <si>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</si>
  <si>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</si>
  <si>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</si>
  <si>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</si>
  <si>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</si>
  <si>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</si>
  <si>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</si>
  <si>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</si>
  <si>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</si>
  <si>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</si>
  <si>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</si>
  <si>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</si>
  <si>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</si>
  <si>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</si>
  <si>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</si>
  <si>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</si>
  <si>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</si>
  <si>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</si>
  <si>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</si>
  <si>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</si>
  <si>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</si>
  <si>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</si>
  <si>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</si>
  <si>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</si>
  <si>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</si>
  <si>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</si>
  <si>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</si>
  <si>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</si>
  <si>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</si>
  <si>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</si>
  <si>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</si>
  <si>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</si>
  <si>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</si>
  <si>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</si>
  <si>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</si>
  <si>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</si>
  <si>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</si>
  <si>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</si>
  <si>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</si>
  <si>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</si>
  <si>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</si>
  <si>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</si>
  <si>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</si>
  <si>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</si>
  <si>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</si>
  <si>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</si>
  <si>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</si>
  <si>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</si>
  <si>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</si>
  <si>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</si>
  <si>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</si>
  <si>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</si>
  <si>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</si>
  <si>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</si>
  <si>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</si>
  <si>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</si>
  <si>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</si>
  <si>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</si>
  <si>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</si>
  <si>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</si>
  <si>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</si>
  <si>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</si>
  <si>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</si>
  <si>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</si>
  <si>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</si>
  <si>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</si>
  <si>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</si>
  <si>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</si>
  <si>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</si>
  <si>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</si>
  <si>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</si>
  <si>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</si>
  <si>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</si>
  <si>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</si>
  <si>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</si>
  <si>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</si>
  <si>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</si>
  <si>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</si>
  <si>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</si>
  <si>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</si>
  <si>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</si>
  <si>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</si>
  <si>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</si>
  <si>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</si>
  <si>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</si>
  <si>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</si>
  <si>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</si>
  <si>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</si>
  <si>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</si>
  <si>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</si>
  <si>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</si>
  <si>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</si>
  <si>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</si>
  <si>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</si>
  <si>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</si>
  <si>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</si>
  <si>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</si>
  <si>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</si>
  <si>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</si>
  <si>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</si>
  <si>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</si>
  <si>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</si>
  <si>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</si>
  <si>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</si>
  <si>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</si>
  <si>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</si>
  <si>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</si>
  <si>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</si>
  <si>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</si>
  <si>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</si>
  <si>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</si>
  <si>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</si>
  <si>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</si>
  <si>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</si>
  <si>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</si>
  <si>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</si>
  <si>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</si>
  <si>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</si>
  <si>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</si>
  <si>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</si>
  <si>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</si>
  <si>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</si>
  <si>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</si>
  <si>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</si>
  <si>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</si>
  <si>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</si>
  <si>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</si>
  <si>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</si>
  <si>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</si>
  <si>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</si>
  <si>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</si>
  <si>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</si>
  <si>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</si>
  <si>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</si>
  <si>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</si>
  <si>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</si>
  <si>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</si>
  <si>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</si>
  <si>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</si>
  <si>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</si>
  <si>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</si>
  <si>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</si>
  <si>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</si>
  <si>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</si>
  <si>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</si>
  <si>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</si>
  <si>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</si>
  <si>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</si>
  <si>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</si>
  <si>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</si>
  <si>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</si>
  <si>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</si>
  <si>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</si>
  <si>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</si>
  <si>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</si>
  <si>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</si>
  <si>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</si>
  <si>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</si>
  <si>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</si>
  <si>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</si>
  <si>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</si>
  <si>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</si>
  <si>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</si>
  <si>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</si>
  <si>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</si>
  <si>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</si>
  <si>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</si>
  <si>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</si>
  <si>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</si>
  <si>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</si>
  <si>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</si>
  <si>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</si>
  <si>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</si>
  <si>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</si>
  <si>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</si>
  <si>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</si>
  <si>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</si>
  <si>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</si>
  <si>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</si>
  <si>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</si>
  <si>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</si>
  <si>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</si>
  <si>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</si>
  <si>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</si>
  <si>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</si>
  <si>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</si>
  <si>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</si>
  <si>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</si>
  <si>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</si>
  <si>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</si>
  <si>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</si>
  <si>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</si>
  <si>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</si>
  <si>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</si>
  <si>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</si>
  <si>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</si>
  <si>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</si>
  <si>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</si>
  <si>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</si>
  <si>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</si>
  <si>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</si>
  <si>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</si>
  <si>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</si>
  <si>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</si>
  <si>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</si>
  <si>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</si>
  <si>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</si>
  <si>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</si>
  <si>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</si>
  <si>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</si>
  <si>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</si>
  <si>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</si>
  <si>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</si>
  <si>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</si>
  <si>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</si>
  <si>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</si>
  <si>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</si>
  <si>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</si>
  <si>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</si>
  <si>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</si>
  <si>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</si>
  <si>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</si>
  <si>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</si>
  <si>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</si>
  <si>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</si>
  <si>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</si>
  <si>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</si>
  <si>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</si>
  <si>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</si>
  <si>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</si>
  <si>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</si>
  <si>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</si>
  <si>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</si>
  <si>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</si>
  <si>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</si>
  <si>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</si>
  <si>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</si>
  <si>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</si>
  <si>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</si>
  <si>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</si>
  <si>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</si>
  <si>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</si>
  <si>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</si>
  <si>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</si>
  <si>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</si>
  <si>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</si>
  <si>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</si>
  <si>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</si>
  <si>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</si>
  <si>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</si>
  <si>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</si>
  <si>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</si>
  <si>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</si>
  <si>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</si>
  <si>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</si>
  <si>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</si>
  <si>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</si>
  <si>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</si>
  <si>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</si>
  <si>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</si>
  <si>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</si>
  <si>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</si>
  <si>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</si>
  <si>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</si>
  <si>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</si>
  <si>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</si>
  <si>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</si>
  <si>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</si>
  <si>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</si>
  <si>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</si>
  <si>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</si>
  <si>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</si>
  <si>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</si>
  <si>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</si>
  <si>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</si>
  <si>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</si>
  <si>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</si>
  <si>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</si>
  <si>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</si>
  <si>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</si>
  <si>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</si>
  <si>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</si>
  <si>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</si>
  <si>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</si>
  <si>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</si>
  <si>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</si>
  <si>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</si>
  <si>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</si>
  <si>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</si>
  <si>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</si>
  <si>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</si>
  <si>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</si>
  <si>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</si>
  <si>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</si>
  <si>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</si>
  <si>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</si>
  <si>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</si>
  <si>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</si>
  <si>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</si>
  <si>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</si>
  <si>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</si>
  <si>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</si>
  <si>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</si>
  <si>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</si>
  <si>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</si>
  <si>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</si>
  <si>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</si>
  <si>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</si>
  <si>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</si>
  <si>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</si>
  <si>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</si>
  <si>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</si>
  <si>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</si>
  <si>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</si>
  <si>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</si>
  <si>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</si>
  <si>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</si>
  <si>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</si>
  <si>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</si>
  <si>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</si>
  <si>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</si>
  <si>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</si>
  <si>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</si>
  <si>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</si>
  <si>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</si>
  <si>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</si>
  <si>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</si>
  <si>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</si>
  <si>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</si>
  <si>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</si>
  <si>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</si>
  <si>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</si>
  <si>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</si>
  <si>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</si>
  <si>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</si>
  <si>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</si>
  <si>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</si>
  <si>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</si>
  <si>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</si>
  <si>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</si>
  <si>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</si>
  <si>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</si>
  <si>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</si>
  <si>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</si>
  <si>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</si>
  <si>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</si>
  <si>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</si>
  <si>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</si>
  <si>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</si>
  <si>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</si>
  <si>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</si>
  <si>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</si>
  <si>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</si>
  <si>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</si>
  <si>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</si>
  <si>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</si>
  <si>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</si>
  <si>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</si>
  <si>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</si>
  <si>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</si>
  <si>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</si>
  <si>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</si>
  <si>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</si>
  <si>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</si>
  <si>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</si>
  <si>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</si>
  <si>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</si>
  <si>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</si>
  <si>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</si>
  <si>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</si>
  <si>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</si>
  <si>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</si>
  <si>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</si>
  <si>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</si>
  <si>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</si>
  <si>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</si>
  <si>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</si>
  <si>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</si>
  <si>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</si>
  <si>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</si>
  <si>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</si>
  <si>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</si>
  <si>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</si>
  <si>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</si>
  <si>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</si>
  <si>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</si>
  <si>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</si>
  <si>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</si>
  <si>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</si>
  <si>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</si>
  <si>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</si>
  <si>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</si>
  <si>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</si>
  <si>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</si>
  <si>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</si>
  <si>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</si>
  <si>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</si>
  <si>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</si>
  <si>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</si>
  <si>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</si>
  <si>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</si>
  <si>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</si>
  <si>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</si>
  <si>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</si>
  <si>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</si>
  <si>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</si>
  <si>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</si>
  <si>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</si>
  <si>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</si>
  <si>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</si>
  <si>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</si>
  <si>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</si>
  <si>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</si>
  <si>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</si>
  <si>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</si>
  <si>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</si>
  <si>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</si>
  <si>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</si>
  <si>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</si>
  <si>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</si>
  <si>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</si>
  <si>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</si>
  <si>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</si>
  <si>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</si>
  <si>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</si>
  <si>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</si>
  <si>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</si>
  <si>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</si>
  <si>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</si>
  <si>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</si>
  <si>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</si>
  <si>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</si>
  <si>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</si>
  <si>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</si>
  <si>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</si>
  <si>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</si>
  <si>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</si>
  <si>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</si>
  <si>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</si>
  <si>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</si>
  <si>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</si>
  <si>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</si>
  <si>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</si>
  <si>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</si>
  <si>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</si>
  <si>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</si>
  <si>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</si>
  <si>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</si>
  <si>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</si>
  <si>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</si>
  <si>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</si>
  <si>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</si>
  <si>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</si>
  <si>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</si>
  <si>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</si>
  <si>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</si>
  <si>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</si>
  <si>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</si>
  <si>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</si>
  <si>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</si>
  <si>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</si>
  <si>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</si>
  <si>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</si>
  <si>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</si>
  <si>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</si>
  <si>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</si>
  <si>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</si>
  <si>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</si>
  <si>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</si>
  <si>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</si>
  <si>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</si>
  <si>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</si>
  <si>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</si>
  <si>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</si>
  <si>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</si>
  <si>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</si>
  <si>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</si>
  <si>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</si>
  <si>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</si>
  <si>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</si>
  <si>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</si>
  <si>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</si>
  <si>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</si>
  <si>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</si>
  <si>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</si>
  <si>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</si>
  <si>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</si>
  <si>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</si>
  <si>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</si>
  <si>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</si>
  <si>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</si>
  <si>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</si>
  <si>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</si>
  <si>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</si>
  <si>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</si>
  <si>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</si>
  <si>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</si>
  <si>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</si>
  <si>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</si>
  <si>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</si>
  <si>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</si>
  <si>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</si>
  <si>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</si>
  <si>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</si>
  <si>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</si>
  <si>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</si>
  <si>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</si>
  <si>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</si>
  <si>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</si>
  <si>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</si>
  <si>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</si>
  <si>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</si>
  <si>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</si>
  <si>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</si>
  <si>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</si>
  <si>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</si>
  <si>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</si>
  <si>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</si>
  <si>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</si>
  <si>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</si>
  <si>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</si>
  <si>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</si>
  <si>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</si>
  <si>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</si>
  <si>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</si>
  <si>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</si>
  <si>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</si>
  <si>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</si>
  <si>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</si>
  <si>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</si>
  <si>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</si>
  <si>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</si>
  <si>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</si>
  <si>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</si>
  <si>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</si>
  <si>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</si>
  <si>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</si>
  <si>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</si>
  <si>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</si>
  <si>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</si>
  <si>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</si>
  <si>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</si>
  <si>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</si>
  <si>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</si>
  <si>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</si>
  <si>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</si>
  <si>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</si>
  <si>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</si>
  <si>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</si>
  <si>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</si>
  <si>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</si>
  <si>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</si>
  <si>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</si>
  <si>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</si>
  <si>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</si>
  <si>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</si>
  <si>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</si>
  <si>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</si>
  <si>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</si>
  <si>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</si>
  <si>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</si>
  <si>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</si>
  <si>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</si>
  <si>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</si>
  <si>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</si>
  <si>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</si>
  <si>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</si>
  <si>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</si>
  <si>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</si>
  <si>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</si>
  <si>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</si>
  <si>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</si>
  <si>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</si>
  <si>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</si>
  <si>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</si>
  <si>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</si>
  <si>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</si>
  <si>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</si>
  <si>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</si>
  <si>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</si>
  <si>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</si>
  <si>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</si>
  <si>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</si>
  <si>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</si>
  <si>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</si>
  <si>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</si>
  <si>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</si>
  <si>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</si>
  <si>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</si>
  <si>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</si>
  <si>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</si>
  <si>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</si>
  <si>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</si>
  <si>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</si>
  <si>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</si>
  <si>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</si>
  <si>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</si>
  <si>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</si>
  <si>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</si>
  <si>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</si>
  <si>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</si>
  <si>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</si>
  <si>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</si>
  <si>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</si>
  <si>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</si>
  <si>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</si>
  <si>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</si>
  <si>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</si>
  <si>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</si>
  <si>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</si>
  <si>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</si>
  <si>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</si>
  <si>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</si>
  <si>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</si>
  <si>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</si>
  <si>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</si>
  <si>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</si>
  <si>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</si>
  <si>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</si>
  <si>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</si>
  <si>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</si>
  <si>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</si>
  <si>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</si>
  <si>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</si>
  <si>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</si>
  <si>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</si>
  <si>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</si>
  <si>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</si>
  <si>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</si>
  <si>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</si>
  <si>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</si>
  <si>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</si>
  <si>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</si>
  <si>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</si>
  <si>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</si>
  <si>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</si>
  <si>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</si>
  <si>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</si>
  <si>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</si>
  <si>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</si>
  <si>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</si>
  <si>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</si>
  <si>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</si>
  <si>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</si>
  <si>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</si>
  <si>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</si>
  <si>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</si>
  <si>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</si>
  <si>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</si>
  <si>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</si>
  <si>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</si>
  <si>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</si>
  <si>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</si>
  <si>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</si>
  <si>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</si>
  <si>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</si>
  <si>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</si>
  <si>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</si>
  <si>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</si>
  <si>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</si>
  <si>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</si>
  <si>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</si>
  <si>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</si>
  <si>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</si>
  <si>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</si>
  <si>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</si>
  <si>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</si>
  <si>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</si>
  <si>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</si>
  <si>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</si>
  <si>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</si>
  <si>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</si>
  <si>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</si>
  <si>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</si>
  <si>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</si>
  <si>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</si>
  <si>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</si>
  <si>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</si>
  <si>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</si>
  <si>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</si>
  <si>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</si>
  <si>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</si>
  <si>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</si>
  <si>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</si>
  <si>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</si>
  <si>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</si>
  <si>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</si>
  <si>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</si>
  <si>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</si>
  <si>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</si>
  <si>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</si>
  <si>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</si>
  <si>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</si>
  <si>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</si>
  <si>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</si>
  <si>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</si>
  <si>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</si>
  <si>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</si>
  <si>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</si>
  <si>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</si>
  <si>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</si>
  <si>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</si>
  <si>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</si>
  <si>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</si>
  <si>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</si>
  <si>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</si>
  <si>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</si>
  <si>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</si>
  <si>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</si>
  <si>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</si>
  <si>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</si>
  <si>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</si>
  <si>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</si>
  <si>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</si>
  <si>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</si>
  <si>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</si>
  <si>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</si>
  <si>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</si>
  <si>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</si>
  <si>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</si>
  <si>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</si>
  <si>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</si>
  <si>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</si>
  <si>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</si>
  <si>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</si>
  <si>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</si>
  <si>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</si>
  <si>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</si>
  <si>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</si>
  <si>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</si>
  <si>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</si>
  <si>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</si>
  <si>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</si>
  <si>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</si>
  <si>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</si>
  <si>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</si>
  <si>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</si>
  <si>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</si>
  <si>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</si>
  <si>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</si>
  <si>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</si>
  <si>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</si>
  <si>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</si>
  <si>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</si>
  <si>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</si>
  <si>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</si>
  <si>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</si>
  <si>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</si>
  <si>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</si>
  <si>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</si>
  <si>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</si>
  <si>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</si>
  <si>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</si>
  <si>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</si>
  <si>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</si>
  <si>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</si>
  <si>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</si>
  <si>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</si>
  <si>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</si>
  <si>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</si>
  <si>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</si>
  <si>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</si>
  <si>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</si>
  <si>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</si>
  <si>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</si>
  <si>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</si>
  <si>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</si>
  <si>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</si>
  <si>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</si>
  <si>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</si>
  <si>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</si>
  <si>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</si>
  <si>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</si>
  <si>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</si>
  <si>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</si>
  <si>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</si>
  <si>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</si>
  <si>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</si>
  <si>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</si>
  <si>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</si>
  <si>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</si>
  <si>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</si>
  <si>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</si>
  <si>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</si>
  <si>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</si>
  <si>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</si>
  <si>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</si>
  <si>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</si>
  <si>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</si>
  <si>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</si>
  <si>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</si>
  <si>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</si>
  <si>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</si>
  <si>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</si>
  <si>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</si>
  <si>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</si>
  <si>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</si>
  <si>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</si>
  <si>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</si>
  <si>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</si>
  <si>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</si>
  <si>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</si>
  <si>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</si>
  <si>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</si>
  <si>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</si>
  <si>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</si>
  <si>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</si>
  <si>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</si>
  <si>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</si>
  <si>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</si>
  <si>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</si>
  <si>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</si>
  <si>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</si>
  <si>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</si>
  <si>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</si>
  <si>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</si>
  <si>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</si>
  <si>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</si>
  <si>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</si>
  <si>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</si>
  <si>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</si>
  <si>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</si>
  <si>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</si>
  <si>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</si>
  <si>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</si>
  <si>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</si>
  <si>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</si>
  <si>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</si>
  <si>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</si>
  <si>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</si>
  <si>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</si>
  <si>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</si>
  <si>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</si>
  <si>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</si>
  <si>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</si>
  <si>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</si>
  <si>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</si>
  <si>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</si>
  <si>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</si>
  <si>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</si>
  <si>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</si>
  <si>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</si>
  <si>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</si>
  <si>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</si>
  <si>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</si>
  <si>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</si>
  <si>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</si>
  <si>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</si>
  <si>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</si>
  <si>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</si>
  <si>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</si>
  <si>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</si>
  <si>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</si>
  <si>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</si>
  <si>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</si>
  <si>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</si>
  <si>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</si>
  <si>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</si>
  <si>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</si>
  <si>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</si>
  <si>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</si>
  <si>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</si>
  <si>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</si>
  <si>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</si>
  <si>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</si>
  <si>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</si>
  <si>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</si>
  <si>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</si>
  <si>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</si>
  <si>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</si>
  <si>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</si>
  <si>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</si>
  <si>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</si>
  <si>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</si>
  <si>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</si>
  <si>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</si>
  <si>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</si>
  <si>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</si>
  <si>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</si>
  <si>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</si>
  <si>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</si>
  <si>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</si>
  <si>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</si>
  <si>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</si>
  <si>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</si>
  <si>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</si>
  <si>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</si>
  <si>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</si>
  <si>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</si>
  <si>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</si>
  <si>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</si>
  <si>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</si>
  <si>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</si>
  <si>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</si>
  <si>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</si>
  <si>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</si>
  <si>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</si>
  <si>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</si>
  <si>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</si>
  <si>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</si>
  <si>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</si>
  <si>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</si>
  <si>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</si>
  <si>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</si>
  <si>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</si>
  <si>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</si>
  <si>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</si>
  <si>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</si>
  <si>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</si>
  <si>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</si>
  <si>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</si>
  <si>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</si>
  <si>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</si>
  <si>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</si>
  <si>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</si>
  <si>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</si>
  <si>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</si>
  <si>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</si>
  <si>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</si>
  <si>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</si>
  <si>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</si>
  <si>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</si>
  <si>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</si>
  <si>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</si>
  <si>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</si>
  <si>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</si>
  <si>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</si>
  <si>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</si>
  <si>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</si>
  <si>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</si>
  <si>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</si>
  <si>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</si>
  <si>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</si>
  <si>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</si>
  <si>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</si>
  <si>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</si>
  <si>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</si>
  <si>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</si>
  <si>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</si>
  <si>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</si>
  <si>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</si>
  <si>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</si>
  <si>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</si>
  <si>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</si>
  <si>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</si>
  <si>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</si>
  <si>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</si>
  <si>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</si>
  <si>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</si>
  <si>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</si>
  <si>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</si>
  <si>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</si>
  <si>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</si>
  <si>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</si>
  <si>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</si>
  <si>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</si>
  <si>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</si>
  <si>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</si>
  <si>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</si>
  <si>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</si>
  <si>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</si>
  <si>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</si>
  <si>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</si>
  <si>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</si>
  <si>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</si>
  <si>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</si>
  <si>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</si>
  <si>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</si>
  <si>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</si>
  <si>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</si>
  <si>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</si>
  <si>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</si>
  <si>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</si>
  <si>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</si>
  <si>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</si>
  <si>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</si>
  <si>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</si>
  <si>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</si>
  <si>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</si>
  <si>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</si>
  <si>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</si>
  <si>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</si>
  <si>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</si>
  <si>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</si>
  <si>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</si>
  <si>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</si>
  <si>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</si>
  <si>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</si>
  <si>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</si>
  <si>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</si>
  <si>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</si>
  <si>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</si>
  <si>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</si>
  <si>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</si>
  <si>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</si>
  <si>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</si>
  <si>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</si>
  <si>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</si>
  <si>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</si>
  <si>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</si>
  <si>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</si>
  <si>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</si>
  <si>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</si>
  <si>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</si>
  <si>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</si>
  <si>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</si>
  <si>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</si>
  <si>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</si>
  <si>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</si>
  <si>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</si>
  <si>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</si>
  <si>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</si>
  <si>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</si>
  <si>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</si>
  <si>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</si>
  <si>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</si>
  <si>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</si>
  <si>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</si>
  <si>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</si>
  <si>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</si>
  <si>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</si>
  <si>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</si>
  <si>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</si>
  <si>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</si>
  <si>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</si>
  <si>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</si>
  <si>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</si>
  <si>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</si>
  <si>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</si>
  <si>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</si>
  <si>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</si>
  <si>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</si>
  <si>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</si>
  <si>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</si>
  <si>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</si>
  <si>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</si>
  <si>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</si>
  <si>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</si>
  <si>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</si>
  <si>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</si>
  <si>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</si>
  <si>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</si>
  <si>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</si>
  <si>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</si>
  <si>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</si>
  <si>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</si>
  <si>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</si>
  <si>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</si>
  <si>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</si>
  <si>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</si>
  <si>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</si>
  <si>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</si>
  <si>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</si>
  <si>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</si>
  <si>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</si>
  <si>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</si>
  <si>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</si>
  <si>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</si>
  <si>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</si>
  <si>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</si>
  <si>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</si>
  <si>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</si>
  <si>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</si>
  <si>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</si>
  <si>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</si>
  <si>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</si>
  <si>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</si>
  <si>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</si>
  <si>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</si>
  <si>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</si>
  <si>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</si>
  <si>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</si>
  <si>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</si>
  <si>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</si>
  <si>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</si>
  <si>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</si>
  <si>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</si>
  <si>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</si>
  <si>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</si>
  <si>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</si>
  <si>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</si>
  <si>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</si>
  <si>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</si>
  <si>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</si>
  <si>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</si>
  <si>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</si>
  <si>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</si>
  <si>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</si>
  <si>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</si>
  <si>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</si>
  <si>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</si>
  <si>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</si>
  <si>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</si>
  <si>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</si>
  <si>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</si>
  <si>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</si>
  <si>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</si>
  <si>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</si>
  <si>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</si>
  <si>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</si>
  <si>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</si>
  <si>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</si>
  <si>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</si>
  <si>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</si>
  <si>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</si>
  <si>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</si>
  <si>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</si>
  <si>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</si>
  <si>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</si>
  <si>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</si>
  <si>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</si>
  <si>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</si>
  <si>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</si>
  <si>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</si>
  <si>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</si>
  <si>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</si>
  <si>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</si>
  <si>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</si>
  <si>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</si>
  <si>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</si>
  <si>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</si>
  <si>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</si>
  <si>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</si>
  <si>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</si>
  <si>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</si>
  <si>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</si>
  <si>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</si>
  <si>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</si>
  <si>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</si>
  <si>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</si>
  <si>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</si>
  <si>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</si>
  <si>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</si>
  <si>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</si>
  <si>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</si>
  <si>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</si>
  <si>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</si>
  <si>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</si>
  <si>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</si>
  <si>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</si>
  <si>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</si>
  <si>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</si>
  <si>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</si>
  <si>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</si>
  <si>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</si>
  <si>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</si>
  <si>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</si>
  <si>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</si>
  <si>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</si>
  <si>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</si>
  <si>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</si>
  <si>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</si>
  <si>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</si>
  <si>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</si>
  <si>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</si>
  <si>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</si>
  <si>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</si>
  <si>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</si>
  <si>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</si>
  <si>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</si>
  <si>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</si>
  <si>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</si>
  <si>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</si>
  <si>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</si>
  <si>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</si>
  <si>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</si>
  <si>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</si>
  <si>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</si>
  <si>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</si>
  <si>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</si>
  <si>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</si>
  <si>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</si>
  <si>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</si>
  <si>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</si>
  <si>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</si>
  <si>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</si>
  <si>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</si>
  <si>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</si>
  <si>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</si>
  <si>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</si>
  <si>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</si>
  <si>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</si>
  <si>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</si>
  <si>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</si>
  <si>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</si>
  <si>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</si>
  <si>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</si>
  <si>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</si>
  <si>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</si>
  <si>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</si>
  <si>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</si>
  <si>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</si>
  <si>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</si>
  <si>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</si>
  <si>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</si>
  <si>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</si>
  <si>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</si>
  <si>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</si>
  <si>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</si>
  <si>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</si>
  <si>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</si>
  <si>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</si>
  <si>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</si>
  <si>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</si>
  <si>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</si>
  <si>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</si>
  <si>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</si>
  <si>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</si>
  <si>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</si>
  <si>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</si>
  <si>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</si>
  <si>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</si>
  <si>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</si>
  <si>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</si>
  <si>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</si>
  <si>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</si>
  <si>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</si>
  <si>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</si>
  <si>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</si>
  <si>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</si>
  <si>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</si>
  <si>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</si>
  <si>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</si>
  <si>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</si>
  <si>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</si>
  <si>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</si>
  <si>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</si>
  <si>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</si>
  <si>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</si>
  <si>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</si>
  <si>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</si>
  <si>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</si>
  <si>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</si>
  <si>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</si>
  <si>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</si>
  <si>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</si>
  <si>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</si>
  <si>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</si>
  <si>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</si>
  <si>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</si>
  <si>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</si>
  <si>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</si>
  <si>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</si>
  <si>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</si>
  <si>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</si>
  <si>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</si>
  <si>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</si>
  <si>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</si>
  <si>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</si>
  <si>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</si>
  <si>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</si>
  <si>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</si>
  <si>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</si>
  <si>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</si>
  <si>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</si>
  <si>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</si>
  <si>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</si>
  <si>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</si>
  <si>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</si>
  <si>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</si>
  <si>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</si>
  <si>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</si>
  <si>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</si>
  <si>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</si>
  <si>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</si>
  <si>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</si>
  <si>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</si>
  <si>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</si>
  <si>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</si>
  <si>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</si>
  <si>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</si>
  <si>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</si>
  <si>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</si>
  <si>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</si>
  <si>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</si>
  <si>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</si>
  <si>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</si>
  <si>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</si>
  <si>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</si>
  <si>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</si>
  <si>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</si>
  <si>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</si>
  <si>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</si>
  <si>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</si>
  <si>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</si>
  <si>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</si>
  <si>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</si>
  <si>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</si>
  <si>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</si>
  <si>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</si>
  <si>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</si>
  <si>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</si>
  <si>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</si>
  <si>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</si>
  <si>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</si>
  <si>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</si>
  <si>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</si>
  <si>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</si>
  <si>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</si>
  <si>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</si>
  <si>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</si>
  <si>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</si>
  <si>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</si>
  <si>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</si>
  <si>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</si>
  <si>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</si>
  <si>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</si>
  <si>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</si>
  <si>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</si>
  <si>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</si>
  <si>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</si>
  <si>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</si>
  <si>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</si>
  <si>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</si>
  <si>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</si>
  <si>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</si>
  <si>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</si>
  <si>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</si>
  <si>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</si>
  <si>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</si>
  <si>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</si>
  <si>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</si>
  <si>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</si>
  <si>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</si>
  <si>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</si>
  <si>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</si>
  <si>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</si>
  <si>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</si>
  <si>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</si>
  <si>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</si>
  <si>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</si>
  <si>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</si>
  <si>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</si>
  <si>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</si>
  <si>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</si>
  <si>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</si>
  <si>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</si>
  <si>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</si>
  <si>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</si>
  <si>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</si>
  <si>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</si>
  <si>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</si>
  <si>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</si>
  <si>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</si>
  <si>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</si>
  <si>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</si>
  <si>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</si>
  <si>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</si>
  <si>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</si>
  <si>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</si>
  <si>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</si>
  <si>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</si>
  <si>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</si>
  <si>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</si>
  <si>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</si>
  <si>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</si>
  <si>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</si>
  <si>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</si>
  <si>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</si>
  <si>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</si>
  <si>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</si>
  <si>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</si>
  <si>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</si>
  <si>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</si>
  <si>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</si>
  <si>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</si>
  <si>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</si>
  <si>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</si>
  <si>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</si>
  <si>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</si>
  <si>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</si>
  <si>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</si>
  <si>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</si>
  <si>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</si>
  <si>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</si>
  <si>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</si>
  <si>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</si>
  <si>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</si>
  <si>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</si>
  <si>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</si>
  <si>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</si>
  <si>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</si>
  <si>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</si>
  <si>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</si>
  <si>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</si>
  <si>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</si>
  <si>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</si>
  <si>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</si>
  <si>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</si>
  <si>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</si>
  <si>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</si>
  <si>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</si>
  <si>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</si>
  <si>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</si>
  <si>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</si>
  <si>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</si>
  <si>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</si>
  <si>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</si>
  <si>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</si>
  <si>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</si>
  <si>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</si>
  <si>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</si>
  <si>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</si>
  <si>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</si>
  <si>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</si>
  <si>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</si>
  <si>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</si>
  <si>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</si>
  <si>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</si>
  <si>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</si>
  <si>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</si>
  <si>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</si>
  <si>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</si>
  <si>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</si>
  <si>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</si>
  <si>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</si>
  <si>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</si>
  <si>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</si>
  <si>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</si>
  <si>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</si>
  <si>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</si>
  <si>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</si>
  <si>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</si>
  <si>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</si>
  <si>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</si>
  <si>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</si>
  <si>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</si>
  <si>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</si>
  <si>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</si>
  <si>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</si>
  <si>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</si>
  <si>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</si>
  <si>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</si>
  <si>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</si>
  <si>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</si>
  <si>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</si>
  <si>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</si>
  <si>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</si>
  <si>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</si>
  <si>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</si>
  <si>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</si>
  <si>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</si>
  <si>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</si>
  <si>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</si>
  <si>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</si>
  <si>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</si>
  <si>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</si>
  <si>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</si>
  <si>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</si>
  <si>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</si>
  <si>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</si>
  <si>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</si>
  <si>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</si>
  <si>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</si>
  <si>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</si>
  <si>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</si>
  <si>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</si>
  <si>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</si>
  <si>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</si>
  <si>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</si>
  <si>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</si>
  <si>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</si>
  <si>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</si>
  <si>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</si>
  <si>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</si>
  <si>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</si>
  <si>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</si>
  <si>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</si>
  <si>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</si>
  <si>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</si>
  <si>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</si>
  <si>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</si>
  <si>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</si>
  <si>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</si>
  <si>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</si>
  <si>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</si>
  <si>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</si>
  <si>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</si>
  <si>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</si>
  <si>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</si>
  <si>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</si>
  <si>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</si>
  <si>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</si>
  <si>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</si>
  <si>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</si>
  <si>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</si>
  <si>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</si>
  <si>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</si>
  <si>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</si>
  <si>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</si>
  <si>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</si>
  <si>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</si>
  <si>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</si>
  <si>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</si>
  <si>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</si>
  <si>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</si>
  <si>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</si>
  <si>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</si>
  <si>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</si>
  <si>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</si>
  <si>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</si>
  <si>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</si>
  <si>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</si>
  <si>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</si>
  <si>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</si>
  <si>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</si>
  <si>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</si>
  <si>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</si>
  <si>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</si>
  <si>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</si>
  <si>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</si>
  <si>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</si>
  <si>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</si>
  <si>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</si>
  <si>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</si>
  <si>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</si>
  <si>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</si>
  <si>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</si>
  <si>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</si>
  <si>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</si>
  <si>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</si>
  <si>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</si>
  <si>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</si>
  <si>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</si>
  <si>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</si>
  <si>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</si>
  <si>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</si>
  <si>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</si>
  <si>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</si>
  <si>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</si>
  <si>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</si>
  <si>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</si>
  <si>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</si>
  <si>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</si>
  <si>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</si>
  <si>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</si>
  <si>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</si>
  <si>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</si>
  <si>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</si>
  <si>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</si>
  <si>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</si>
  <si>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</si>
  <si>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</si>
  <si>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</si>
  <si>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</si>
  <si>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</si>
  <si>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</si>
  <si>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</si>
  <si>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</si>
  <si>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</si>
  <si>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</si>
  <si>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</si>
  <si>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</si>
  <si>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</si>
  <si>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</si>
  <si>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</si>
  <si>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</si>
  <si>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</si>
  <si>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</si>
  <si>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</si>
  <si>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</si>
  <si>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</si>
  <si>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</si>
  <si>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</si>
  <si>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</si>
  <si>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</si>
  <si>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</si>
  <si>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</si>
  <si>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</si>
  <si>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</si>
  <si>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</si>
  <si>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</si>
  <si>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</si>
  <si>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</si>
  <si>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</si>
  <si>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</si>
  <si>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</si>
  <si>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</si>
  <si>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</si>
  <si>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</si>
  <si>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</si>
  <si>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</si>
  <si>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</si>
  <si>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</si>
  <si>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</si>
  <si>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</si>
  <si>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</si>
  <si>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</si>
  <si>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</si>
  <si>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</si>
  <si>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</si>
  <si>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</si>
  <si>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</si>
  <si>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</si>
  <si>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</si>
  <si>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</si>
  <si>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</si>
  <si>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</si>
  <si>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</si>
  <si>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</si>
  <si>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</si>
  <si>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</si>
  <si>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</si>
  <si>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</si>
  <si>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</si>
  <si>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</si>
  <si>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</si>
  <si>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</si>
  <si>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</si>
  <si>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</si>
  <si>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</si>
  <si>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</si>
  <si>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</si>
  <si>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</si>
  <si>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</si>
  <si>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</si>
  <si>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</si>
  <si>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</si>
  <si>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</si>
  <si>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</si>
  <si>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</si>
  <si>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</si>
  <si>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</si>
  <si>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</si>
  <si>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</si>
  <si>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</si>
  <si>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</si>
  <si>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</si>
  <si>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</si>
  <si>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</si>
  <si>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</si>
  <si>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</si>
  <si>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</si>
  <si>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</si>
  <si>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</si>
  <si>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</si>
  <si>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</si>
  <si>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</si>
  <si>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</si>
  <si>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</si>
  <si>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</si>
  <si>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</si>
  <si>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</si>
  <si>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</si>
  <si>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</si>
  <si>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</si>
  <si>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</si>
  <si>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</si>
  <si>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</si>
  <si>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</si>
  <si>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</si>
  <si>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</si>
  <si>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</si>
  <si>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</si>
  <si>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</si>
  <si>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</si>
  <si>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</si>
  <si>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</si>
  <si>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</si>
  <si>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</si>
  <si>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</si>
  <si>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</si>
  <si>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</si>
  <si>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</si>
  <si>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</si>
  <si>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</si>
  <si>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</si>
  <si>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</si>
  <si>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</si>
  <si>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</si>
  <si>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</si>
  <si>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</si>
  <si>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</si>
  <si>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</si>
  <si>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</si>
  <si>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</si>
  <si>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</si>
  <si>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</si>
  <si>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</si>
  <si>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</si>
  <si>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</si>
  <si>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</si>
  <si>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</si>
  <si>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</si>
  <si>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</si>
  <si>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</si>
  <si>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</si>
  <si>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</si>
  <si>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</si>
  <si>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</si>
  <si>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</si>
  <si>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</si>
  <si>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</si>
  <si>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</si>
  <si>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</si>
  <si>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</si>
  <si>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</si>
  <si>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</si>
  <si>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</si>
  <si>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</si>
  <si>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</si>
  <si>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</si>
  <si>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</si>
  <si>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</si>
  <si>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</si>
  <si>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</si>
  <si>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</si>
  <si>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</si>
  <si>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</si>
  <si>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</si>
  <si>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</si>
  <si>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</si>
  <si>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</si>
  <si>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</si>
  <si>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</si>
  <si>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</si>
  <si>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</si>
  <si>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</si>
  <si>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</si>
  <si>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</si>
  <si>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</si>
  <si>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</si>
  <si>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</si>
  <si>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</si>
  <si>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</si>
  <si>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</si>
  <si>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</si>
  <si>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</si>
  <si>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</si>
  <si>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</si>
  <si>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</si>
  <si>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</si>
  <si>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</si>
  <si>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</si>
  <si>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</si>
  <si>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</si>
  <si>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</si>
  <si>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</si>
  <si>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</si>
  <si>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</si>
  <si>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</si>
  <si>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</si>
  <si>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</si>
  <si>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</si>
  <si>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</si>
  <si>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</si>
  <si>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</si>
  <si>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</si>
  <si>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</si>
  <si>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</si>
  <si>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</si>
  <si>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</si>
  <si>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</si>
  <si>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</si>
  <si>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</si>
  <si>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</si>
  <si>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</si>
  <si>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</si>
  <si>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</si>
  <si>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</si>
  <si>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</si>
  <si>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</si>
  <si>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</si>
  <si>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</si>
  <si>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</si>
  <si>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</si>
  <si>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</si>
  <si>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</si>
  <si>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</si>
  <si>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</si>
  <si>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</si>
  <si>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</si>
  <si>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</si>
  <si>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</si>
  <si>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</si>
  <si>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</si>
  <si>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</si>
  <si>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</si>
  <si>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</si>
  <si>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</si>
  <si>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</si>
  <si>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</si>
  <si>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</si>
  <si>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</si>
  <si>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</si>
  <si>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</si>
  <si>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</si>
  <si>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</si>
  <si>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</si>
  <si>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</si>
  <si>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</si>
  <si>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</si>
  <si>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</si>
  <si>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</si>
  <si>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</si>
  <si>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</si>
  <si>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</si>
  <si>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</si>
  <si>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</si>
  <si>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</si>
  <si>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</si>
  <si>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</si>
  <si>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</si>
  <si>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</si>
  <si>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</si>
  <si>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</si>
  <si>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</si>
  <si>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</si>
  <si>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</si>
  <si>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</si>
  <si>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</si>
  <si>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</si>
  <si>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</si>
  <si>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</si>
  <si>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</si>
  <si>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</si>
  <si>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</si>
  <si>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</si>
  <si>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</si>
  <si>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</si>
  <si>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</si>
  <si>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</si>
  <si>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</si>
  <si>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</si>
  <si>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</si>
  <si>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</si>
  <si>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</si>
  <si>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</si>
  <si>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</si>
  <si>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</si>
  <si>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</si>
  <si>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</si>
  <si>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</si>
  <si>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</si>
  <si>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</si>
  <si>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</si>
  <si>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</si>
  <si>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</si>
  <si>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</si>
  <si>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</si>
  <si>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</si>
  <si>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</si>
  <si>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</si>
  <si>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</si>
  <si>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</si>
  <si>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</si>
  <si>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</si>
  <si>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</si>
  <si>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</si>
  <si>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</si>
  <si>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</si>
  <si>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</si>
  <si>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</si>
  <si>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</si>
  <si>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</si>
  <si>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</si>
  <si>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</si>
  <si>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</si>
  <si>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</si>
  <si>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</si>
  <si>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</si>
  <si>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</si>
  <si>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</si>
  <si>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</si>
  <si>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</si>
  <si>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</si>
  <si>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</si>
  <si>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</si>
  <si>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</si>
  <si>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</si>
  <si>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</si>
  <si>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</si>
  <si>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</si>
  <si>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</si>
  <si>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</si>
  <si>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</si>
  <si>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</si>
  <si>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</si>
  <si>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</si>
  <si>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</si>
  <si>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</si>
  <si>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</si>
  <si>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</si>
  <si>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</si>
  <si>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</si>
  <si>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</si>
  <si>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</si>
  <si>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</si>
  <si>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</si>
  <si>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</si>
  <si>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</si>
  <si>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</si>
  <si>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</si>
  <si>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</si>
  <si>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</si>
  <si>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</si>
  <si>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</si>
  <si>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</si>
  <si>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</si>
  <si>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</si>
  <si>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</si>
  <si>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</si>
  <si>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</si>
  <si>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</si>
  <si>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</si>
  <si>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</si>
  <si>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</si>
  <si>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</si>
  <si>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</si>
  <si>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</si>
  <si>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</si>
  <si>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</si>
  <si>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</si>
  <si>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</si>
  <si>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</si>
  <si>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</si>
  <si>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</si>
  <si>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</si>
  <si>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</si>
  <si>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</si>
  <si>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</si>
  <si>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</si>
  <si>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</si>
  <si>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</si>
  <si>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</si>
  <si>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</si>
  <si>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</si>
  <si>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</si>
  <si>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</si>
  <si>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</si>
  <si>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</si>
  <si>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</si>
  <si>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</si>
  <si>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</si>
  <si>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</si>
  <si>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</si>
  <si>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</si>
  <si>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</si>
  <si>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</si>
  <si>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</si>
  <si>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</si>
  <si>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</si>
  <si>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</si>
  <si>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</si>
  <si>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</si>
  <si>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</si>
  <si>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</si>
  <si>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</si>
  <si>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</si>
  <si>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</si>
  <si>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</si>
  <si>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</si>
  <si>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</si>
  <si>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</si>
  <si>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</si>
  <si>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</si>
  <si>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</si>
  <si>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</si>
  <si>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</si>
  <si>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</si>
  <si>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</si>
  <si>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</si>
  <si>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</si>
  <si>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</si>
  <si>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</si>
  <si>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</si>
  <si>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</si>
  <si>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</si>
  <si>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</si>
  <si>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</si>
  <si>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</si>
  <si>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</si>
  <si>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</si>
  <si>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</si>
  <si>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</si>
  <si>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</si>
  <si>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</si>
  <si>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</si>
  <si>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</si>
  <si>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</si>
  <si>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</si>
  <si>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</si>
  <si>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</si>
  <si>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</si>
  <si>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</si>
  <si>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</si>
  <si>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</si>
  <si>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</si>
  <si>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</si>
  <si>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</si>
  <si>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</si>
  <si>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</si>
  <si>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</si>
  <si>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</si>
  <si>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</si>
  <si>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</si>
  <si>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</si>
  <si>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</si>
  <si>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</si>
  <si>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</si>
  <si>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</si>
  <si>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</si>
  <si>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</si>
  <si>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</si>
  <si>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</si>
  <si>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</si>
  <si>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</si>
  <si>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</si>
  <si>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</si>
  <si>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</si>
  <si>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</si>
  <si>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</si>
  <si>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</si>
  <si>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</si>
  <si>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</si>
  <si>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</si>
  <si>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</si>
  <si>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</si>
  <si>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</si>
  <si>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</si>
  <si>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</si>
  <si>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</si>
  <si>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</si>
  <si>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</si>
  <si>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</si>
  <si>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</si>
  <si>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</si>
  <si>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</si>
  <si>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</si>
  <si>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</si>
  <si>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</si>
  <si>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</si>
  <si>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</si>
  <si>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</si>
  <si>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</si>
  <si>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</si>
  <si>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</si>
  <si>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</si>
  <si>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</si>
  <si>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</si>
  <si>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</si>
  <si>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</si>
  <si>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</si>
  <si>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</si>
  <si>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</si>
  <si>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</si>
  <si>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</si>
  <si>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</si>
  <si>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</si>
  <si>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</si>
  <si>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</si>
  <si>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</si>
  <si>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</si>
  <si>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</si>
  <si>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</si>
  <si>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</si>
  <si>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</si>
  <si>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</si>
  <si>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</si>
  <si>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</si>
  <si>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</si>
  <si>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</si>
  <si>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</si>
  <si>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</si>
  <si>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</si>
  <si>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</si>
  <si>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</si>
  <si>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</si>
  <si>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</si>
  <si>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</si>
  <si>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</si>
  <si>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</si>
  <si>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</si>
  <si>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</si>
  <si>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</si>
  <si>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</si>
  <si>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</si>
  <si>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</si>
  <si>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</si>
  <si>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</si>
  <si>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</si>
  <si>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</si>
  <si>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</si>
  <si>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</si>
  <si>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</si>
  <si>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</si>
  <si>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</si>
  <si>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</si>
  <si>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</si>
  <si>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</si>
  <si>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</si>
  <si>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</si>
  <si>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</si>
  <si>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</si>
  <si>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</si>
  <si>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</si>
  <si>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</si>
  <si>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</si>
  <si>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</si>
  <si>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</si>
  <si>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</si>
  <si>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</si>
  <si>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</si>
  <si>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</si>
  <si>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</si>
  <si>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</si>
  <si>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</si>
  <si>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</si>
  <si>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</si>
  <si>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</si>
  <si>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</si>
  <si>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</si>
  <si>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</si>
  <si>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</si>
  <si>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</si>
  <si>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</si>
  <si>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</si>
  <si>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</si>
  <si>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</si>
  <si>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</si>
  <si>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</si>
  <si>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</si>
  <si>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</si>
  <si>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</si>
  <si>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</si>
  <si>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</si>
  <si>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</si>
  <si>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</si>
  <si>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</si>
  <si>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</si>
  <si>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</si>
  <si>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</si>
  <si>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</si>
  <si>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</si>
  <si>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</si>
  <si>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</si>
  <si>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</si>
  <si>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</si>
  <si>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</si>
  <si>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</si>
  <si>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</si>
  <si>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</si>
  <si>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</si>
  <si>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</si>
  <si>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</si>
  <si>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</si>
  <si>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</si>
  <si>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</si>
  <si>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</si>
  <si>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</si>
  <si>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</si>
  <si>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</si>
  <si>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</si>
  <si>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</si>
  <si>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</si>
  <si>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</si>
  <si>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</si>
  <si>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</si>
  <si>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</si>
  <si>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</si>
  <si>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</si>
  <si>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</si>
  <si>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</si>
  <si>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</si>
  <si>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</si>
  <si>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</si>
  <si>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</si>
  <si>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</si>
  <si>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</si>
  <si>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</si>
  <si>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</si>
  <si>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</si>
  <si>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</si>
  <si>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</si>
  <si>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</si>
  <si>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</si>
  <si>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</si>
  <si>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</si>
  <si>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</si>
  <si>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</si>
  <si>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</si>
  <si>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</si>
  <si>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</si>
  <si>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</si>
  <si>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</si>
  <si>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</si>
  <si>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</si>
  <si>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</si>
  <si>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</si>
  <si>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</si>
  <si>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</si>
  <si>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</si>
  <si>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</si>
  <si>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</si>
  <si>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</si>
  <si>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</si>
  <si>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</si>
  <si>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</si>
  <si>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</si>
  <si>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</si>
  <si>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</si>
  <si>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</si>
  <si>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</si>
  <si>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</si>
  <si>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</si>
  <si>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</si>
  <si>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</si>
  <si>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</si>
  <si>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</si>
  <si>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</si>
  <si>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</si>
  <si>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</si>
  <si>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</si>
  <si>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</si>
  <si>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</si>
  <si>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</si>
  <si>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</si>
  <si>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</si>
  <si>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</si>
  <si>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</si>
  <si>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</si>
  <si>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</si>
  <si>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</si>
  <si>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</si>
  <si>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</si>
  <si>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</si>
  <si>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</si>
  <si>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</si>
  <si>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</si>
  <si>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</si>
  <si>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</si>
  <si>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</si>
  <si>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</si>
  <si>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</si>
  <si>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</si>
  <si>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</si>
  <si>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</si>
  <si>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</si>
  <si>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</si>
  <si>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</si>
  <si>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</si>
  <si>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</si>
  <si>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</si>
  <si>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</si>
  <si>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</si>
  <si>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</si>
  <si>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</si>
  <si>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</si>
  <si>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</si>
  <si>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</si>
  <si>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</si>
  <si>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</si>
  <si>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</si>
  <si>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</si>
  <si>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</si>
  <si>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</si>
  <si>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</si>
  <si>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</si>
  <si>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</si>
  <si>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</si>
  <si>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</si>
  <si>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</si>
  <si>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</si>
  <si>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</si>
  <si>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</si>
  <si>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</si>
  <si>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</si>
  <si>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</si>
  <si>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</si>
  <si>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</si>
  <si>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</si>
  <si>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</si>
  <si>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</si>
  <si>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</si>
  <si>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</si>
  <si>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</si>
  <si>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</si>
  <si>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</si>
  <si>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</si>
  <si>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</si>
  <si>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</si>
  <si>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</si>
  <si>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</si>
  <si>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</si>
  <si>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</si>
  <si>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</si>
  <si>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</si>
  <si>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</si>
  <si>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</si>
  <si>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</si>
  <si>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</si>
  <si>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</si>
  <si>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</si>
  <si>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</si>
  <si>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</si>
  <si>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</si>
  <si>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</si>
  <si>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</si>
  <si>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</si>
  <si>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</si>
  <si>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</si>
  <si>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</si>
  <si>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</si>
  <si>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</si>
  <si>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</si>
  <si>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</si>
  <si>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</si>
  <si>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</si>
  <si>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</si>
  <si>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</si>
  <si>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</si>
  <si>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</si>
  <si>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</si>
  <si>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</si>
  <si>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</si>
  <si>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</si>
  <si>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</si>
  <si>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</si>
  <si>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</si>
  <si>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</si>
  <si>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</si>
  <si>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</si>
  <si>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</si>
  <si>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</si>
  <si>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</si>
  <si>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</si>
  <si>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</si>
  <si>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</si>
  <si>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</si>
  <si>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</si>
  <si>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</si>
  <si>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</si>
  <si>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</si>
  <si>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</si>
  <si>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</si>
  <si>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</si>
  <si>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</si>
  <si>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</si>
  <si>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</si>
  <si>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</si>
  <si>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</si>
  <si>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</si>
  <si>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</si>
  <si>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</si>
  <si>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</si>
  <si>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</si>
  <si>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</si>
  <si>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</si>
  <si>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</si>
  <si>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</si>
  <si>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</si>
  <si>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</si>
  <si>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</si>
  <si>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</si>
  <si>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</si>
  <si>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</si>
  <si>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</si>
  <si>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</si>
  <si>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</si>
  <si>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</si>
  <si>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</si>
  <si>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</si>
  <si>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</si>
  <si>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</si>
  <si>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</si>
  <si>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</si>
  <si>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</si>
  <si>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</si>
  <si>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</si>
  <si>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</si>
  <si>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</si>
  <si>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</si>
  <si>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</si>
  <si>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</si>
  <si>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</si>
  <si>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</si>
  <si>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</si>
  <si>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</si>
  <si>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</si>
  <si>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</si>
  <si>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</si>
  <si>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</si>
  <si>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</si>
  <si>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</si>
  <si>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</si>
  <si>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</si>
  <si>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</si>
  <si>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</si>
  <si>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</si>
  <si>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</si>
  <si>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</si>
  <si>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</si>
  <si>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</si>
  <si>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</si>
  <si>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</si>
  <si>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</si>
  <si>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</si>
  <si>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</si>
  <si>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</si>
  <si>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</si>
  <si>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</si>
  <si>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</si>
  <si>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</si>
  <si>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</si>
  <si>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</si>
  <si>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</si>
  <si>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</si>
  <si>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</si>
  <si>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</si>
  <si>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</si>
  <si>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</si>
  <si>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</si>
  <si>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</si>
  <si>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</si>
  <si>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</si>
  <si>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</si>
  <si>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</si>
  <si>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</si>
  <si>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</si>
  <si>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</si>
  <si>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</si>
  <si>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</si>
  <si>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</si>
  <si>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</si>
  <si>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</si>
  <si>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</si>
  <si>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</si>
  <si>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</si>
  <si>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</si>
  <si>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</si>
  <si>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</si>
  <si>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</si>
  <si>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</si>
  <si>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</si>
  <si>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</si>
  <si>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</si>
  <si>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</si>
  <si>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</si>
  <si>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</si>
  <si>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</si>
  <si>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</si>
  <si>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</si>
  <si>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</si>
  <si>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</si>
  <si>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</si>
  <si>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</si>
  <si>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</si>
  <si>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</si>
  <si>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</si>
  <si>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</si>
  <si>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</si>
  <si>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</si>
  <si>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</si>
  <si>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</si>
  <si>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</si>
  <si>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</si>
  <si>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</si>
  <si>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</si>
  <si>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</si>
  <si>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</si>
  <si>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</si>
  <si>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</si>
  <si>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</si>
  <si>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</si>
  <si>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</si>
  <si>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</si>
  <si>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</si>
  <si>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</si>
  <si>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</si>
  <si>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</si>
  <si>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</si>
  <si>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</si>
  <si>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</si>
  <si>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</si>
  <si>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</si>
  <si>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</si>
  <si>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</si>
  <si>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</si>
  <si>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</si>
  <si>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</si>
  <si>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</si>
  <si>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</si>
  <si>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</si>
  <si>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</si>
  <si>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</si>
  <si>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</si>
  <si>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</si>
  <si>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</si>
  <si>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</si>
  <si>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</si>
  <si>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</si>
  <si>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</si>
  <si>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</si>
  <si>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</si>
  <si>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</si>
  <si>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</si>
  <si>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</si>
  <si>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</si>
  <si>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</si>
  <si>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</si>
  <si>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</si>
  <si>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</si>
  <si>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</si>
  <si>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</si>
  <si>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</si>
  <si>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</si>
  <si>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</si>
  <si>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</si>
  <si>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</si>
  <si>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</si>
  <si>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</si>
  <si>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</si>
  <si>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</si>
  <si>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</si>
  <si>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</si>
  <si>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</si>
  <si>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</si>
  <si>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</si>
  <si>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</si>
  <si>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</si>
  <si>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</si>
  <si>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</si>
  <si>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</si>
  <si>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</si>
  <si>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</si>
  <si>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</si>
  <si>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</si>
  <si>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</si>
  <si>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</si>
  <si>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</si>
  <si>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</si>
  <si>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</si>
  <si>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</si>
  <si>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</si>
  <si>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</si>
  <si>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</si>
  <si>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</si>
  <si>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</si>
  <si>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</si>
  <si>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</si>
  <si>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</si>
  <si>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</si>
  <si>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</si>
  <si>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</si>
  <si>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</si>
  <si>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</si>
  <si>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</si>
  <si>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</si>
  <si>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</si>
  <si>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</si>
  <si>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</si>
  <si>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</si>
  <si>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</si>
  <si>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</si>
  <si>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</si>
  <si>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</si>
  <si>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</si>
  <si>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</si>
  <si>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</si>
  <si>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</si>
  <si>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</si>
  <si>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</si>
  <si>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</si>
  <si>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</si>
  <si>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</si>
  <si>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</si>
  <si>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</si>
  <si>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</si>
  <si>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</si>
  <si>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</si>
  <si>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</si>
  <si>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</si>
  <si>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</si>
  <si>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</si>
  <si>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</si>
  <si>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</si>
  <si>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</si>
  <si>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</si>
  <si>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</si>
  <si>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</si>
  <si>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</si>
  <si>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</si>
  <si>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</si>
  <si>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</si>
  <si>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</si>
  <si>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</si>
  <si>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</si>
  <si>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</si>
  <si>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</si>
  <si>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</si>
  <si>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</si>
  <si>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</si>
  <si>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</si>
  <si>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</si>
  <si>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</si>
  <si>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</si>
  <si>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</si>
  <si>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</si>
  <si>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</si>
  <si>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</si>
  <si>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</si>
  <si>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</si>
  <si>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</si>
  <si>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</si>
  <si>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</si>
  <si>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</si>
  <si>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</si>
  <si>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</si>
  <si>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</si>
  <si>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</si>
  <si>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</si>
  <si>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</si>
  <si>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</si>
  <si>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</si>
  <si>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</si>
  <si>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</si>
  <si>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</si>
  <si>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</si>
  <si>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</si>
  <si>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</si>
  <si>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</si>
  <si>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</si>
  <si>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</si>
  <si>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</si>
  <si>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</si>
  <si>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</si>
  <si>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</si>
  <si>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</si>
  <si>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</si>
  <si>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</si>
  <si>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</si>
  <si>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</si>
  <si>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</si>
  <si>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</si>
  <si>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</si>
  <si>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</si>
  <si>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</si>
  <si>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</si>
  <si>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</si>
  <si>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</si>
  <si>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</si>
  <si>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</si>
  <si>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</si>
  <si>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</si>
  <si>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</si>
  <si>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</si>
  <si>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</si>
  <si>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</si>
  <si>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</si>
  <si>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</si>
  <si>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</si>
  <si>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</si>
  <si>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</si>
  <si>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</si>
  <si>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</si>
  <si>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</si>
  <si>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</si>
  <si>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</si>
  <si>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</si>
  <si>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</si>
  <si>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</si>
  <si>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</si>
  <si>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</si>
  <si>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</si>
  <si>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</si>
  <si>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</si>
  <si>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</si>
  <si>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</si>
  <si>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</si>
  <si>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</si>
  <si>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</si>
  <si>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</si>
  <si>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</si>
  <si>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</si>
  <si>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</si>
  <si>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</si>
  <si>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</si>
  <si>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</si>
  <si>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</si>
  <si>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</si>
  <si>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</si>
  <si>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</si>
  <si>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</si>
  <si>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</si>
  <si>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</si>
  <si>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</si>
  <si>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</si>
  <si>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</si>
  <si>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</si>
  <si>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</si>
  <si>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</si>
  <si>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</si>
  <si>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</si>
  <si>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</si>
  <si>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</si>
  <si>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</si>
  <si>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</si>
  <si>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</si>
  <si>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</si>
  <si>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</si>
  <si>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</si>
  <si>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</si>
  <si>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</si>
  <si>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</si>
  <si>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</si>
  <si>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</si>
  <si>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</si>
  <si>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</si>
  <si>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</si>
  <si>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</si>
  <si>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</si>
  <si>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</si>
  <si>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</si>
  <si>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</si>
  <si>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</si>
  <si>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</si>
  <si>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</si>
  <si>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</si>
  <si>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</si>
  <si>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</si>
  <si>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</si>
  <si>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</si>
  <si>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</si>
  <si>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</si>
  <si>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</si>
  <si>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</si>
  <si>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</si>
  <si>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</si>
  <si>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</si>
  <si>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</si>
  <si>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</si>
  <si>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</si>
  <si>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</si>
  <si>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</si>
  <si>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</si>
  <si>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</si>
  <si>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</si>
  <si>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</si>
  <si>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</si>
  <si>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</si>
  <si>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</si>
  <si>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</si>
  <si>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</si>
  <si>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</si>
  <si>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</si>
  <si>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</si>
  <si>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</si>
  <si>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</si>
  <si>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</si>
  <si>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</si>
  <si>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</si>
  <si>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</si>
  <si>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</si>
  <si>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</si>
  <si>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</si>
  <si>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</si>
  <si>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</si>
  <si>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</si>
  <si>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</si>
  <si>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</si>
  <si>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</si>
  <si>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</si>
  <si>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</si>
  <si>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</si>
  <si>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</si>
  <si>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</si>
  <si>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</si>
  <si>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</si>
  <si>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</si>
  <si>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</si>
  <si>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</si>
  <si>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</si>
  <si>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</si>
  <si>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</si>
  <si>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</si>
  <si>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</si>
  <si>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</si>
  <si>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</si>
  <si>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</si>
  <si>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</si>
  <si>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</si>
  <si>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</si>
  <si>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</si>
  <si>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</si>
  <si>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</si>
  <si>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</si>
  <si>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</si>
  <si>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</si>
  <si>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</si>
  <si>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</si>
  <si>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</si>
  <si>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</si>
  <si>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</si>
  <si>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</si>
  <si>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</si>
  <si>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</si>
  <si>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</si>
  <si>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</si>
  <si>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</si>
  <si>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</si>
  <si>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</si>
  <si>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</si>
  <si>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</si>
  <si>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</si>
  <si>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</si>
  <si>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</si>
  <si>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</si>
  <si>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</si>
  <si>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</si>
  <si>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</si>
  <si>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</si>
  <si>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</si>
  <si>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</si>
  <si>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</si>
  <si>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</si>
  <si>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</si>
  <si>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</si>
  <si>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</si>
  <si>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</si>
  <si>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</si>
  <si>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</si>
  <si>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</si>
  <si>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</si>
  <si>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</si>
  <si>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</si>
  <si>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</si>
  <si>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</si>
  <si>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</si>
  <si>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</si>
  <si>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</si>
  <si>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</si>
  <si>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</si>
  <si>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</si>
  <si>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</si>
  <si>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</si>
  <si>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</si>
  <si>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</si>
  <si>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</si>
  <si>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</si>
  <si>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</si>
  <si>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</si>
  <si>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</si>
  <si>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</si>
  <si>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</si>
  <si>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</si>
  <si>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</si>
  <si>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</si>
  <si>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</si>
  <si>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</si>
  <si>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</si>
  <si>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</si>
  <si>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</si>
  <si>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</si>
  <si>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</si>
  <si>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</si>
  <si>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</si>
  <si>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</si>
  <si>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</si>
  <si>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</si>
  <si>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</si>
  <si>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</si>
  <si>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</si>
  <si>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</si>
  <si>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</si>
  <si>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</si>
  <si>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</si>
  <si>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</si>
  <si>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</si>
  <si>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</si>
  <si>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</si>
  <si>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</si>
  <si>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</si>
  <si>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</si>
  <si>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</si>
  <si>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</si>
  <si>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</si>
  <si>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</si>
  <si>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</si>
  <si>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</si>
  <si>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</si>
  <si>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</si>
  <si>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</si>
  <si>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</si>
  <si>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</si>
  <si>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</si>
  <si>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</si>
  <si>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</si>
  <si>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</si>
  <si>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</si>
  <si>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</si>
  <si>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</si>
  <si>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</si>
  <si>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</si>
  <si>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</si>
  <si>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</si>
  <si>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</si>
  <si>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</si>
  <si>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</si>
  <si>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</si>
  <si>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</si>
  <si>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</si>
  <si>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</si>
  <si>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</si>
  <si>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</si>
  <si>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</si>
  <si>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</si>
  <si>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</si>
  <si>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</si>
  <si>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</si>
  <si>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</si>
  <si>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</si>
  <si>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</si>
  <si>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</si>
  <si>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</si>
  <si>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</si>
  <si>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</si>
  <si>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</si>
  <si>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</si>
  <si>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</si>
  <si>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</si>
  <si>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</si>
  <si>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</si>
  <si>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</si>
  <si>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</si>
  <si>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</si>
  <si>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</si>
  <si>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</si>
  <si>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</si>
  <si>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</si>
  <si>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</si>
  <si>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</si>
  <si>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</si>
  <si>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</si>
  <si>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</si>
  <si>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</si>
  <si>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</si>
  <si>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</si>
  <si>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</si>
  <si>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</si>
  <si>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</si>
  <si>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</si>
  <si>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</si>
  <si>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</si>
  <si>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</si>
  <si>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</si>
  <si>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</si>
  <si>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</si>
  <si>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</si>
  <si>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</si>
  <si>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</si>
  <si>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</si>
  <si>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</si>
  <si>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</si>
  <si>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</si>
  <si>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</si>
  <si>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</si>
  <si>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</si>
  <si>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</si>
  <si>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</si>
  <si>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</si>
  <si>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</si>
  <si>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</si>
  <si>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</si>
  <si>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</si>
  <si>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</si>
  <si>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</si>
  <si>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</si>
  <si>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</si>
  <si>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</si>
  <si>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</si>
  <si>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</si>
  <si>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</si>
  <si>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</si>
  <si>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</si>
  <si>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</si>
  <si>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</si>
  <si>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</si>
  <si>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</si>
  <si>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</si>
  <si>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</si>
  <si>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</si>
  <si>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</si>
  <si>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</si>
  <si>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</si>
  <si>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</si>
  <si>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</si>
  <si>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</si>
  <si>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</si>
  <si>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</si>
  <si>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</si>
  <si>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</si>
  <si>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</si>
  <si>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</si>
  <si>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</si>
  <si>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</si>
  <si>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</si>
  <si>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</si>
  <si>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</si>
  <si>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</si>
  <si>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</si>
  <si>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</si>
  <si>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</si>
  <si>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</si>
  <si>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</si>
  <si>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</si>
  <si>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</si>
  <si>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</si>
  <si>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</si>
  <si>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</si>
  <si>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</si>
  <si>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</si>
  <si>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</si>
  <si>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</si>
  <si>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</si>
  <si>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</si>
  <si>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</si>
  <si>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</si>
  <si>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</si>
  <si>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</si>
  <si>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</si>
  <si>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</si>
  <si>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</si>
  <si>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</si>
  <si>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</si>
  <si>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</si>
  <si>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</si>
  <si>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</si>
  <si>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</si>
  <si>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</si>
  <si>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</si>
  <si>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</si>
  <si>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</si>
  <si>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</si>
  <si>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</si>
  <si>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</si>
  <si>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</si>
  <si>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</si>
  <si>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</si>
  <si>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</si>
  <si>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</si>
  <si>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</si>
  <si>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</si>
  <si>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</si>
  <si>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</si>
  <si>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</si>
  <si>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</si>
  <si>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</si>
  <si>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</si>
  <si>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</si>
  <si>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</si>
  <si>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</si>
  <si>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</si>
  <si>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</si>
  <si>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</si>
  <si>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</si>
  <si>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</si>
  <si>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</si>
  <si>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</si>
  <si>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</si>
  <si>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</si>
  <si>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</si>
  <si>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</si>
  <si>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</si>
  <si>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</si>
  <si>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</si>
  <si>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</si>
  <si>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</si>
  <si>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</si>
  <si>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</si>
  <si>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</si>
  <si>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</si>
  <si>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</si>
  <si>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</si>
  <si>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</si>
  <si>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</si>
  <si>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</si>
  <si>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</si>
  <si>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</si>
  <si>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</si>
  <si>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</si>
  <si>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</si>
  <si>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</si>
  <si>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</si>
  <si>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</si>
  <si>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</si>
  <si>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</si>
  <si>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</si>
  <si>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</si>
  <si>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</si>
  <si>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</si>
  <si>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</si>
  <si>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</si>
  <si>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</si>
  <si>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</si>
  <si>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</si>
  <si>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</si>
  <si>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</si>
  <si>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</si>
  <si>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</si>
  <si>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</si>
  <si>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</si>
  <si>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</si>
  <si>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</si>
  <si>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</si>
  <si>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</si>
  <si>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</si>
  <si>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</si>
  <si>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</si>
  <si>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</si>
  <si>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</si>
  <si>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</si>
  <si>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</si>
  <si>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</si>
  <si>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</si>
  <si>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</si>
  <si>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</si>
  <si>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</si>
  <si>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</si>
  <si>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</si>
  <si>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</si>
  <si>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</si>
  <si>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</si>
  <si>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</si>
  <si>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</si>
  <si>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</si>
  <si>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</si>
  <si>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</si>
  <si>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</si>
  <si>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</si>
  <si>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</si>
  <si>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</si>
  <si>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</si>
  <si>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</si>
  <si>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</si>
  <si>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</si>
  <si>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</si>
  <si>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</si>
  <si>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</si>
  <si>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</si>
  <si>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</si>
  <si>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</si>
  <si>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</si>
  <si>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</si>
  <si>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</si>
  <si>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</si>
  <si>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</si>
  <si>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</si>
  <si>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</si>
  <si>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</si>
  <si>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</si>
  <si>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</si>
  <si>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</si>
  <si>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</si>
  <si>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</si>
  <si>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</si>
  <si>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</si>
  <si>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</si>
  <si>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</si>
  <si>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</si>
  <si>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</si>
  <si>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</si>
  <si>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</si>
  <si>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</si>
  <si>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</si>
  <si>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</si>
  <si>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</si>
  <si>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</si>
  <si>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</si>
  <si>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</si>
  <si>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</si>
  <si>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</si>
  <si>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</si>
  <si>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</si>
  <si>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</si>
  <si>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</si>
  <si>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</si>
  <si>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</si>
  <si>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</si>
  <si>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</si>
  <si>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</si>
  <si>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</si>
  <si>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</si>
  <si>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</si>
  <si>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</si>
  <si>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</si>
  <si>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</si>
  <si>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</si>
  <si>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</si>
  <si>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</si>
  <si>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</si>
  <si>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</si>
  <si>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</si>
  <si>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</si>
  <si>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</si>
  <si>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</si>
  <si>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</si>
  <si>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</si>
  <si>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</si>
  <si>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</si>
  <si>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</si>
  <si>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</si>
  <si>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</si>
  <si>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</si>
  <si>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</si>
  <si>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</si>
  <si>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</si>
  <si>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</si>
  <si>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</si>
  <si>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</si>
  <si>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</si>
  <si>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</si>
  <si>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</si>
  <si>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</si>
  <si>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</si>
  <si>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</si>
  <si>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</si>
  <si>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</si>
  <si>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</si>
  <si>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</si>
  <si>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</si>
  <si>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</si>
  <si>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</si>
  <si>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</si>
  <si>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</si>
  <si>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</si>
  <si>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</si>
  <si>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</si>
  <si>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</si>
  <si>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</si>
  <si>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</si>
  <si>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</si>
  <si>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</si>
  <si>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</si>
  <si>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</si>
  <si>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</si>
  <si>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</si>
  <si>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</si>
  <si>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</si>
  <si>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</si>
  <si>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</si>
  <si>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</si>
  <si>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</si>
  <si>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</si>
  <si>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</si>
  <si>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</si>
  <si>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</si>
  <si>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</si>
  <si>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</si>
  <si>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</si>
  <si>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</si>
  <si>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</si>
  <si>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</si>
  <si>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</si>
  <si>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</si>
  <si>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</si>
  <si>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</si>
  <si>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</si>
  <si>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</si>
  <si>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</si>
  <si>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</si>
  <si>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</si>
  <si>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</si>
  <si>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</si>
  <si>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</si>
  <si>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</si>
  <si>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</si>
  <si>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</si>
  <si>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</si>
  <si>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</si>
  <si>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</si>
  <si>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</si>
  <si>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</si>
  <si>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</si>
  <si>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</si>
  <si>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</si>
  <si>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</si>
  <si>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</si>
  <si>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</si>
  <si>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</si>
  <si>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</si>
  <si>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</si>
  <si>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</si>
  <si>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</si>
  <si>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</si>
  <si>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</si>
  <si>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</si>
  <si>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</si>
  <si>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</si>
  <si>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</si>
  <si>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</si>
  <si>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</si>
  <si>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</si>
  <si>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</si>
  <si>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</si>
  <si>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</si>
  <si>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</si>
  <si>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</si>
  <si>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</si>
  <si>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</si>
  <si>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</si>
  <si>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</si>
  <si>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</si>
  <si>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</si>
  <si>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</si>
  <si>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</si>
  <si>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</si>
  <si>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</si>
  <si>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</si>
  <si>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</si>
  <si>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</si>
  <si>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</si>
  <si>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</si>
  <si>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</si>
  <si>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</si>
  <si>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</si>
  <si>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</si>
  <si>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</si>
  <si>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</si>
  <si>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</si>
  <si>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</si>
  <si>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</si>
  <si>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</si>
  <si>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</si>
  <si>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</si>
  <si>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</si>
  <si>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</si>
  <si>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</si>
  <si>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</si>
  <si>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</si>
  <si>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</si>
  <si>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</si>
  <si>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</si>
  <si>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</si>
  <si>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</si>
  <si>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</si>
  <si>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</si>
  <si>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</si>
  <si>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</si>
  <si>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</si>
  <si>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</si>
  <si>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</si>
  <si>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</si>
  <si>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</si>
  <si>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</si>
  <si>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</si>
  <si>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</si>
  <si>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</si>
  <si>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</si>
  <si>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</si>
  <si>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</si>
  <si>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</si>
  <si>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</si>
  <si>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</si>
  <si>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</si>
  <si>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</si>
  <si>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</si>
  <si>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</si>
  <si>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</si>
  <si>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</si>
  <si>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</si>
  <si>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</si>
  <si>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</si>
  <si>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</si>
  <si>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</si>
  <si>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</si>
  <si>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</si>
  <si>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</si>
  <si>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</si>
  <si>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</si>
  <si>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</si>
  <si>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</si>
  <si>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</si>
  <si>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</si>
  <si>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</si>
  <si>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</si>
  <si>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</si>
  <si>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</si>
  <si>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</si>
  <si>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</si>
  <si>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</si>
  <si>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</si>
  <si>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</si>
  <si>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</si>
  <si>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</si>
  <si>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</si>
  <si>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</si>
  <si>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</si>
  <si>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</si>
  <si>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</si>
  <si>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</si>
  <si>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</si>
  <si>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</si>
  <si>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</si>
  <si>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</si>
  <si>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</si>
  <si>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</si>
  <si>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</si>
  <si>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</si>
  <si>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</si>
  <si>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</si>
  <si>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</si>
  <si>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</si>
  <si>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</si>
  <si>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</si>
  <si>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</si>
  <si>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</si>
  <si>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</si>
  <si>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</si>
  <si>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</si>
  <si>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</si>
  <si>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</si>
  <si>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</si>
  <si>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</si>
  <si>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</si>
  <si>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</si>
  <si>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</si>
  <si>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</si>
  <si>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</si>
  <si>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</si>
  <si>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</si>
  <si>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</si>
  <si>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</si>
  <si>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</si>
  <si>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</si>
  <si>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</si>
  <si>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</si>
  <si>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</si>
  <si>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</si>
  <si>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</si>
  <si>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</si>
  <si>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</si>
  <si>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</si>
  <si>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</si>
  <si>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</si>
  <si>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</si>
  <si>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</si>
  <si>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</si>
  <si>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</si>
  <si>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</si>
  <si>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</si>
  <si>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</si>
  <si>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</si>
  <si>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</si>
  <si>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</si>
  <si>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</si>
  <si>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</si>
  <si>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</si>
  <si>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</si>
  <si>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</si>
  <si>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</si>
  <si>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</si>
  <si>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</si>
  <si>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</si>
  <si>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</si>
  <si>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</si>
  <si>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</si>
  <si>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</si>
  <si>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</si>
  <si>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</si>
  <si>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</si>
  <si>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</si>
  <si>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</si>
  <si>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</si>
  <si>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</si>
  <si>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</si>
  <si>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</si>
  <si>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</si>
  <si>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</si>
  <si>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</si>
  <si>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</si>
  <si>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</si>
  <si>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</si>
  <si>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</si>
  <si>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</si>
  <si>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</si>
  <si>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</si>
  <si>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</si>
  <si>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</si>
  <si>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</si>
  <si>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</si>
  <si>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</si>
  <si>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</si>
  <si>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</si>
  <si>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</si>
  <si>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</si>
  <si>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</si>
  <si>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</si>
  <si>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</si>
  <si>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</si>
  <si>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</si>
  <si>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</si>
  <si>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</si>
  <si>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</si>
  <si>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</si>
  <si>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</si>
  <si>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</si>
  <si>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</si>
  <si>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</si>
  <si>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</si>
  <si>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</si>
  <si>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</si>
  <si>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</si>
  <si>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</si>
  <si>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</si>
  <si>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</si>
  <si>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</si>
  <si>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</si>
  <si>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</si>
  <si>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</si>
  <si>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</si>
  <si>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</si>
  <si>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</si>
  <si>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</si>
  <si>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</si>
  <si>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</si>
  <si>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</si>
  <si>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</si>
  <si>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</si>
  <si>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</si>
  <si>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</si>
  <si>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</si>
  <si>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</si>
  <si>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</si>
  <si>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</si>
  <si>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</si>
  <si>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</si>
  <si>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</si>
  <si>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</si>
  <si>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</si>
  <si>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</si>
  <si>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</si>
  <si>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</si>
  <si>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</si>
  <si>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</si>
  <si>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</si>
  <si>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</si>
  <si>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</si>
  <si>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</si>
  <si>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</si>
  <si>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</si>
  <si>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</si>
  <si>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</si>
  <si>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</si>
  <si>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</si>
  <si>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</si>
  <si>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</si>
  <si>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</si>
  <si>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</si>
  <si>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</si>
  <si>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</si>
  <si>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</si>
  <si>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</si>
  <si>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</si>
  <si>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</si>
  <si>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</si>
  <si>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</si>
  <si>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</si>
  <si>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</si>
  <si>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</si>
  <si>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</si>
  <si>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</si>
  <si>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</si>
  <si>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</si>
  <si>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</si>
  <si>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</si>
  <si>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</si>
  <si>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</si>
  <si>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</si>
  <si>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</si>
  <si>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</si>
  <si>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</si>
  <si>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</si>
  <si>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</si>
  <si>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</si>
  <si>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</si>
  <si>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</si>
  <si>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</si>
  <si>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</si>
  <si>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</si>
  <si>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</si>
  <si>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</si>
  <si>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</si>
  <si>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</si>
  <si>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</si>
  <si>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</si>
  <si>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</si>
  <si>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</si>
  <si>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</si>
  <si>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</si>
  <si>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</si>
  <si>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</si>
  <si>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</si>
  <si>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</si>
  <si>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</si>
  <si>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</si>
  <si>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</si>
  <si>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</si>
  <si>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</si>
  <si>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</si>
  <si>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</si>
  <si>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</si>
  <si>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</si>
  <si>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</si>
  <si>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</si>
  <si>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</si>
  <si>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</si>
  <si>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</si>
  <si>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</si>
  <si>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</si>
  <si>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</si>
  <si>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</si>
  <si>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</si>
  <si>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</si>
  <si>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</si>
  <si>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</si>
  <si>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</si>
  <si>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</si>
  <si>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</si>
  <si>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</si>
  <si>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</si>
  <si>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</si>
  <si>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</si>
  <si>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</si>
  <si>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</si>
  <si>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</si>
  <si>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</si>
  <si>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</si>
  <si>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</si>
  <si>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</si>
  <si>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</si>
  <si>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</si>
  <si>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</si>
  <si>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</si>
  <si>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</si>
  <si>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</si>
  <si>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</si>
  <si>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</si>
  <si>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</si>
  <si>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</si>
  <si>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</si>
  <si>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</si>
  <si>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</si>
  <si>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</si>
  <si>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</si>
  <si>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</si>
  <si>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</si>
  <si>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</si>
  <si>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</si>
  <si>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</si>
  <si>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</si>
  <si>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</si>
  <si>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</si>
  <si>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</si>
  <si>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</si>
  <si>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</si>
  <si>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</si>
  <si>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</si>
  <si>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</si>
  <si>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</si>
  <si>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</si>
  <si>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</si>
  <si>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</si>
  <si>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</si>
  <si>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</si>
  <si>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</si>
  <si>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</si>
  <si>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</si>
  <si>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</si>
  <si>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</si>
  <si>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</si>
  <si>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</si>
  <si>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</si>
  <si>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</si>
  <si>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</si>
  <si>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</si>
  <si>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</si>
  <si>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</si>
  <si>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</si>
  <si>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</si>
  <si>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</si>
  <si>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</si>
  <si>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</si>
  <si>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</si>
  <si>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</si>
  <si>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</si>
  <si>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</si>
  <si>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</si>
  <si>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</si>
  <si>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</si>
  <si>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</si>
  <si>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</si>
  <si>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</si>
  <si>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</si>
  <si>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</si>
  <si>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</si>
  <si>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</si>
  <si>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</si>
  <si>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</si>
  <si>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</si>
  <si>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</si>
  <si>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</si>
  <si>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</si>
  <si>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</si>
  <si>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</si>
  <si>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</si>
  <si>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</si>
  <si>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</si>
  <si>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</si>
  <si>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</si>
  <si>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</si>
  <si>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</si>
  <si>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</si>
  <si>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</si>
  <si>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</si>
  <si>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</si>
  <si>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</si>
  <si>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</si>
  <si>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</si>
  <si>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</si>
  <si>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</si>
  <si>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</si>
  <si>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</si>
  <si>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</si>
  <si>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</si>
  <si>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</si>
  <si>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</si>
  <si>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</si>
  <si>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</si>
  <si>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</si>
  <si>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</si>
  <si>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</si>
  <si>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</si>
  <si>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</si>
  <si>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</si>
  <si>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</si>
  <si>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</si>
  <si>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</si>
  <si>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</si>
  <si>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</si>
  <si>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</si>
  <si>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</si>
  <si>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</si>
  <si>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</si>
  <si>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</si>
  <si>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</si>
  <si>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</si>
  <si>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</si>
  <si>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</si>
  <si>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</si>
  <si>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</si>
  <si>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</si>
  <si>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</si>
  <si>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</si>
  <si>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</si>
  <si>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</si>
  <si>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</si>
  <si>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</si>
  <si>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</si>
  <si>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</si>
  <si>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</si>
  <si>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</si>
  <si>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</si>
  <si>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</si>
  <si>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</si>
  <si>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</si>
  <si>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</si>
  <si>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</si>
  <si>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</si>
  <si>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</si>
  <si>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</si>
  <si>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</si>
  <si>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</si>
  <si>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</si>
  <si>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</si>
  <si>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</si>
  <si>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</si>
  <si>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</si>
  <si>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</si>
  <si>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</si>
  <si>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</si>
  <si>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</si>
  <si>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</si>
  <si>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</si>
  <si>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</si>
  <si>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</si>
  <si>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</si>
  <si>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</si>
  <si>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</si>
  <si>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</si>
  <si>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</si>
  <si>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</si>
  <si>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</si>
  <si>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</si>
  <si>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</si>
  <si>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</si>
  <si>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</si>
  <si>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</si>
  <si>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</si>
  <si>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</si>
  <si>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</si>
  <si>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</si>
  <si>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</si>
  <si>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</si>
  <si>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</si>
  <si>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</si>
  <si>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</si>
  <si>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</si>
  <si>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</si>
  <si>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</si>
  <si>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</si>
  <si>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</si>
  <si>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</si>
  <si>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</si>
  <si>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</si>
  <si>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</si>
  <si>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</si>
  <si>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</si>
  <si>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</si>
  <si>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</si>
  <si>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</si>
  <si>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</si>
  <si>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</si>
  <si>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</si>
  <si>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</si>
  <si>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</si>
  <si>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</si>
  <si>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</si>
  <si>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</si>
  <si>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</si>
  <si>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</si>
  <si>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</si>
  <si>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</si>
  <si>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</si>
  <si>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</si>
  <si>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</si>
  <si>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</si>
  <si>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</si>
  <si>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</si>
  <si>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</si>
  <si>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</si>
  <si>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</si>
  <si>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</si>
  <si>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</si>
  <si>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</si>
  <si>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</si>
  <si>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</si>
  <si>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</si>
  <si>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</si>
  <si>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</si>
  <si>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</si>
  <si>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</si>
  <si>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</si>
  <si>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</si>
  <si>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</si>
  <si>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</si>
  <si>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</si>
  <si>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</si>
  <si>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</si>
  <si>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</si>
  <si>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</si>
  <si>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</si>
  <si>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</si>
  <si>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</si>
  <si>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</si>
  <si>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</si>
  <si>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</si>
  <si>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</si>
  <si>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</si>
  <si>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</si>
  <si>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</si>
  <si>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</si>
  <si>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</si>
  <si>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</si>
  <si>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</si>
  <si>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</si>
  <si>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</si>
  <si>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</si>
  <si>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</si>
  <si>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</si>
  <si>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</si>
  <si>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</si>
  <si>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</si>
  <si>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</si>
  <si>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</si>
  <si>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</si>
  <si>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</si>
  <si>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</si>
  <si>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</si>
  <si>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</si>
  <si>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</si>
  <si>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</si>
  <si>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</si>
  <si>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</si>
  <si>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</si>
  <si>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</si>
  <si>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</si>
  <si>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</si>
  <si>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</si>
  <si>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</si>
  <si>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</si>
  <si>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</si>
  <si>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</si>
  <si>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</si>
  <si>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</si>
  <si>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</si>
  <si>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</si>
  <si>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</si>
  <si>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</si>
  <si>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</si>
  <si>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</si>
  <si>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</si>
  <si>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</si>
  <si>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</si>
  <si>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</si>
  <si>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</si>
  <si>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</si>
  <si>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</si>
  <si>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</si>
  <si>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</si>
  <si>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</si>
  <si>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</si>
  <si>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</si>
  <si>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</si>
  <si>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</si>
  <si>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</si>
  <si>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</si>
  <si>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</si>
  <si>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</si>
  <si>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</si>
  <si>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</si>
  <si>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</si>
  <si>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</si>
  <si>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</si>
  <si>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</si>
  <si>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</si>
  <si>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</si>
  <si>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</si>
  <si>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</si>
  <si>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</si>
  <si>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</si>
  <si>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</si>
  <si>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</si>
  <si>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</si>
  <si>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</si>
  <si>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</si>
  <si>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</si>
  <si>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</si>
  <si>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</si>
  <si>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</si>
  <si>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</si>
  <si>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</si>
  <si>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</si>
  <si>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</si>
  <si>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</si>
  <si>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</si>
  <si>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</si>
  <si>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</si>
  <si>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</si>
  <si>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</si>
  <si>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</si>
  <si>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</si>
  <si>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</si>
  <si>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</si>
  <si>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</si>
  <si>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</si>
  <si>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</si>
  <si>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</si>
  <si>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</si>
  <si>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</si>
  <si>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</si>
  <si>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</si>
  <si>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</si>
  <si>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</si>
  <si>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</si>
  <si>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</si>
  <si>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</si>
  <si>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</si>
  <si>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</si>
  <si>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</si>
  <si>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</si>
  <si>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</si>
  <si>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</si>
  <si>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</si>
  <si>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</si>
  <si>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</si>
  <si>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</si>
  <si>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</si>
  <si>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</si>
  <si>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</si>
  <si>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</si>
  <si>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</si>
  <si>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</si>
  <si>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</si>
  <si>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</si>
  <si>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</si>
  <si>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</si>
  <si>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</si>
  <si>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</si>
  <si>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</si>
  <si>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</si>
  <si>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</si>
  <si>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</si>
  <si>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</si>
  <si>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</si>
  <si>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</si>
  <si>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</si>
  <si>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</si>
  <si>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</si>
  <si>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</si>
  <si>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</si>
  <si>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</si>
  <si>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</si>
  <si>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</si>
  <si>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</si>
  <si>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</si>
  <si>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</si>
  <si>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</si>
  <si>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</si>
  <si>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</si>
  <si>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</si>
  <si>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</si>
  <si>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</si>
  <si>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</si>
  <si>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</si>
  <si>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</si>
  <si>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</si>
  <si>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</si>
  <si>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</si>
  <si>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</si>
  <si>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</si>
  <si>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</si>
  <si>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</si>
  <si>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</si>
  <si>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</si>
  <si>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</si>
  <si>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</si>
  <si>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</si>
  <si>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</si>
  <si>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</si>
  <si>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</si>
  <si>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</si>
  <si>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</si>
  <si>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</si>
  <si>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</si>
  <si>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</si>
  <si>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</si>
  <si>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</si>
  <si>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</si>
  <si>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</si>
  <si>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</si>
  <si>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</si>
  <si>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</si>
  <si>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</si>
  <si>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</si>
  <si>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</si>
  <si>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</si>
  <si>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</si>
  <si>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</si>
  <si>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</si>
  <si>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</si>
  <si>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</si>
  <si>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</si>
  <si>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</si>
  <si>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</si>
  <si>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</si>
  <si>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</si>
  <si>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</si>
  <si>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</si>
  <si>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</si>
  <si>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</si>
  <si>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</si>
  <si>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</si>
  <si>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</si>
  <si>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</si>
  <si>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</si>
  <si>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</si>
  <si>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</si>
  <si>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</si>
  <si>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</si>
  <si>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</si>
  <si>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</si>
  <si>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</si>
  <si>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</si>
  <si>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</si>
  <si>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</si>
  <si>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</si>
  <si>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</si>
  <si>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</si>
  <si>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</si>
  <si>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</si>
  <si>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</si>
  <si>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</si>
  <si>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</si>
  <si>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</si>
  <si>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</si>
  <si>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</si>
  <si>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</si>
  <si>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</si>
  <si>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</si>
  <si>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</si>
  <si>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</si>
  <si>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</si>
  <si>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</si>
  <si>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</si>
  <si>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</si>
  <si>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</si>
  <si>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</si>
  <si>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</si>
  <si>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</si>
  <si>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</si>
  <si>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</si>
  <si>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</si>
  <si>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</si>
  <si>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</si>
  <si>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</si>
  <si>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</si>
  <si>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</si>
  <si>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</si>
  <si>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</si>
  <si>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</si>
  <si>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</si>
  <si>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</si>
  <si>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</si>
  <si>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</si>
  <si>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</si>
  <si>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</si>
  <si>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</si>
  <si>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</si>
  <si>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</si>
  <si>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</si>
  <si>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</si>
  <si>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</si>
  <si>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</si>
  <si>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</si>
  <si>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</si>
  <si>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</si>
  <si>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</si>
  <si>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</si>
  <si>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</si>
  <si>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</si>
  <si>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</si>
  <si>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</si>
  <si>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</si>
  <si>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</si>
  <si>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</si>
  <si>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</si>
  <si>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</si>
  <si>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</si>
  <si>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</si>
  <si>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</si>
  <si>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</si>
  <si>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</si>
  <si>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</si>
  <si>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</si>
  <si>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</si>
  <si>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</si>
  <si>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</si>
  <si>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</si>
  <si>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</si>
  <si>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</si>
  <si>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</si>
  <si>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</si>
  <si>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</si>
  <si>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</si>
  <si>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</si>
  <si>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</si>
  <si>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</si>
  <si>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</si>
  <si>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</si>
  <si>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</si>
  <si>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</si>
  <si>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</si>
  <si>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</si>
  <si>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</si>
  <si>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</si>
  <si>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</si>
  <si>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</si>
  <si>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</si>
  <si>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</si>
  <si>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</si>
  <si>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</si>
  <si>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</si>
  <si>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</si>
  <si>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</si>
  <si>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</si>
  <si>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</si>
  <si>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</si>
  <si>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</si>
  <si>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</si>
  <si>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</si>
  <si>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</si>
  <si>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</si>
  <si>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</si>
  <si>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</si>
  <si>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</si>
  <si>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</si>
  <si>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</si>
  <si>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</si>
  <si>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</si>
  <si>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</si>
  <si>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</si>
  <si>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</si>
  <si>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</si>
  <si>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</si>
  <si>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</si>
  <si>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</si>
  <si>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</si>
  <si>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</si>
  <si>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</si>
  <si>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</si>
  <si>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</si>
  <si>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</si>
  <si>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</si>
  <si>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</si>
  <si>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</si>
  <si>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</si>
  <si>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</si>
  <si>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</si>
  <si>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</si>
  <si>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</si>
  <si>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</si>
  <si>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</si>
  <si>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</si>
  <si>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</si>
  <si>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</si>
  <si>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</si>
  <si>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</si>
  <si>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</si>
  <si>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</si>
  <si>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</si>
  <si>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</si>
  <si>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</si>
  <si>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</si>
  <si>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</si>
  <si>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</si>
  <si>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</si>
  <si>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</si>
  <si>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</si>
  <si>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</si>
  <si>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</si>
  <si>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</si>
  <si>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</si>
  <si>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</si>
  <si>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</si>
  <si>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</si>
  <si>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</si>
  <si>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</si>
  <si>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</si>
  <si>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</si>
  <si>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</si>
  <si>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</si>
  <si>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</si>
  <si>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</si>
  <si>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</si>
  <si>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</si>
  <si>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</si>
  <si>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</si>
  <si>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</si>
  <si>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</si>
  <si>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</si>
  <si>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</si>
  <si>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</si>
  <si>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</si>
  <si>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</si>
  <si>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</si>
  <si>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</si>
  <si>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</si>
  <si>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</si>
  <si>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</si>
  <si>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</si>
  <si>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</si>
  <si>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</si>
  <si>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</si>
  <si>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</si>
  <si>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</si>
  <si>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</si>
  <si>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</si>
  <si>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</si>
  <si>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</si>
  <si>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</si>
  <si>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</si>
  <si>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</si>
  <si>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</si>
  <si>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</si>
  <si>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</si>
  <si>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</si>
  <si>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</si>
  <si>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</si>
  <si>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</si>
  <si>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</si>
  <si>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</si>
  <si>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</si>
  <si>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</si>
  <si>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</si>
  <si>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</si>
  <si>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</si>
  <si>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</si>
  <si>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</si>
  <si>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</si>
  <si>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</si>
  <si>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</si>
  <si>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</si>
  <si>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</si>
  <si>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</si>
  <si>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</si>
  <si>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</si>
  <si>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</si>
  <si>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</si>
  <si>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</si>
  <si>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</si>
  <si>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</si>
  <si>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</si>
  <si>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</si>
  <si>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</si>
  <si>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</si>
  <si>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</si>
  <si>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</si>
  <si>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</si>
  <si>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</si>
  <si>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</si>
  <si>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</si>
  <si>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</si>
  <si>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</si>
  <si>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</si>
  <si>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</si>
  <si>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</si>
  <si>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</si>
  <si>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</si>
  <si>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</si>
  <si>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</si>
  <si>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</si>
  <si>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</si>
  <si>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</si>
  <si>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</si>
  <si>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</si>
  <si>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</si>
  <si>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</si>
  <si>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</si>
  <si>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</si>
  <si>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</si>
  <si>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</si>
  <si>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</si>
  <si>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</si>
  <si>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</si>
  <si>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</si>
  <si>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</si>
  <si>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</si>
  <si>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</si>
  <si>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</si>
  <si>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</si>
  <si>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</si>
  <si>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</si>
  <si>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</si>
  <si>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</si>
  <si>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</si>
  <si>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</si>
  <si>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</si>
  <si>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</si>
  <si>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</si>
  <si>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</si>
  <si>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</si>
  <si>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</si>
  <si>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</si>
  <si>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</si>
  <si>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</si>
  <si>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</si>
  <si>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</si>
  <si>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</si>
  <si>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</si>
  <si>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</si>
  <si>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</si>
  <si>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</si>
  <si>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</si>
  <si>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</si>
  <si>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</si>
  <si>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</si>
  <si>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</si>
  <si>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</si>
  <si>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</si>
  <si>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</si>
  <si>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</si>
  <si>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</si>
  <si>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</si>
  <si>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</si>
  <si>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</si>
  <si>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</si>
  <si>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</si>
  <si>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</si>
  <si>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</si>
  <si>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</si>
  <si>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</si>
  <si>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</si>
  <si>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</si>
  <si>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</si>
  <si>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</si>
  <si>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</si>
  <si>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</si>
  <si>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</si>
  <si>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</si>
  <si>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</si>
  <si>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</si>
  <si>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</si>
  <si>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</si>
  <si>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</si>
  <si>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</si>
  <si>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</si>
  <si>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</si>
  <si>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</si>
  <si>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</si>
  <si>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</si>
  <si>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</si>
  <si>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</si>
  <si>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</si>
  <si>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</si>
  <si>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</si>
  <si>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</si>
  <si>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</si>
  <si>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</si>
  <si>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</si>
  <si>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</si>
  <si>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</si>
  <si>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</si>
  <si>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</si>
  <si>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</si>
  <si>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</si>
  <si>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</si>
  <si>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</si>
  <si>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</si>
  <si>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</si>
  <si>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</si>
  <si>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</si>
  <si>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</si>
  <si>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</si>
  <si>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</si>
  <si>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</si>
  <si>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</si>
  <si>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</si>
  <si>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</si>
  <si>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</si>
  <si>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</si>
  <si>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</si>
  <si>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</si>
  <si>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</si>
  <si>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</si>
  <si>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</si>
  <si>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</si>
  <si>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</si>
  <si>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</si>
  <si>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</si>
  <si>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</si>
  <si>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</si>
  <si>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</si>
  <si>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</si>
  <si>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</si>
  <si>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</si>
  <si>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</si>
  <si>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</si>
  <si>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</si>
  <si>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</si>
  <si>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</si>
  <si>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</si>
  <si>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</si>
  <si>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</si>
  <si>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</si>
  <si>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</si>
  <si>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</si>
  <si>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</si>
  <si>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</si>
  <si>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</si>
  <si>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</si>
  <si>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</si>
  <si>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</si>
  <si>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</si>
  <si>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</si>
  <si>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</si>
  <si>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</si>
  <si>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</si>
  <si>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</si>
  <si>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</si>
  <si>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</si>
  <si>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</si>
  <si>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</si>
  <si>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</si>
  <si>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</si>
  <si>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</si>
  <si>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</si>
  <si>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</si>
  <si>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</si>
  <si>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</si>
  <si>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</si>
  <si>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</si>
  <si>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</si>
  <si>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</si>
  <si>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</si>
  <si>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</si>
  <si>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</si>
  <si>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</si>
  <si>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</si>
  <si>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</si>
  <si>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</si>
  <si>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</si>
  <si>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</si>
  <si>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</si>
  <si>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</si>
  <si>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</si>
  <si>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</si>
  <si>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</si>
  <si>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</si>
  <si>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</si>
  <si>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</si>
  <si>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</si>
  <si>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</si>
  <si>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</si>
  <si>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</si>
  <si>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</si>
  <si>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</si>
  <si>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</si>
  <si>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</si>
  <si>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</si>
  <si>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</si>
  <si>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</si>
  <si>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</si>
  <si>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</si>
  <si>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</si>
  <si>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</si>
  <si>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</si>
  <si>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</si>
  <si>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</si>
  <si>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</si>
  <si>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</si>
  <si>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</si>
  <si>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</si>
  <si>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</si>
  <si>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</si>
  <si>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</si>
  <si>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</si>
  <si>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</si>
  <si>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</si>
  <si>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</si>
  <si>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</si>
  <si>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</si>
  <si>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</si>
  <si>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</si>
  <si>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</si>
  <si>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</si>
  <si>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</si>
  <si>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</si>
  <si>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</si>
  <si>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</si>
  <si>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</si>
  <si>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</si>
  <si>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</si>
  <si>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</si>
  <si>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</si>
  <si>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</si>
  <si>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</si>
  <si>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</si>
  <si>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</si>
  <si>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</si>
  <si>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</si>
  <si>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</si>
  <si>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</si>
  <si>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</si>
  <si>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</si>
  <si>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</si>
  <si>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</si>
  <si>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</si>
  <si>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</si>
  <si>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</si>
  <si>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</si>
  <si>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</si>
  <si>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</si>
  <si>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</si>
  <si>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</si>
  <si>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</si>
  <si>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</si>
  <si>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</si>
  <si>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</si>
  <si>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</si>
  <si>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</si>
  <si>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</si>
  <si>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</si>
  <si>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</si>
  <si>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</si>
  <si>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</si>
  <si>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</si>
  <si>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</si>
  <si>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</si>
  <si>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</si>
  <si>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</si>
  <si>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</si>
  <si>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</si>
  <si>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</si>
  <si>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</si>
  <si>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</si>
  <si>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</si>
  <si>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</si>
  <si>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</si>
  <si>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</si>
  <si>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</si>
  <si>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</si>
  <si>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</si>
  <si>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</si>
  <si>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</si>
  <si>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</si>
  <si>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</si>
  <si>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</si>
  <si>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</si>
  <si>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</si>
  <si>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</si>
  <si>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</si>
  <si>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</si>
  <si>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</si>
  <si>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</si>
  <si>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</si>
  <si>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</si>
  <si>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</si>
  <si>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</si>
  <si>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</si>
  <si>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</si>
  <si>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</si>
  <si>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</si>
  <si>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</si>
  <si>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</si>
  <si>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</si>
  <si>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</si>
  <si>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</si>
  <si>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</si>
  <si>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</si>
  <si>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</si>
  <si>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</si>
  <si>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</si>
  <si>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</si>
  <si>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</si>
  <si>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</si>
  <si>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</si>
  <si>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</si>
  <si>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</si>
  <si>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</si>
  <si>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</si>
  <si>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</si>
  <si>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</si>
  <si>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</si>
  <si>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</si>
  <si>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</si>
  <si>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</si>
  <si>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</si>
  <si>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</si>
  <si>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</si>
  <si>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</si>
  <si>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</si>
  <si>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</si>
  <si>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</si>
  <si>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</si>
  <si>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</si>
  <si>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</si>
  <si>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</si>
  <si>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</si>
  <si>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</si>
  <si>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</si>
  <si>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</si>
  <si>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</si>
  <si>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</si>
  <si>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</si>
  <si>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</si>
  <si>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</si>
  <si>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</si>
  <si>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</si>
  <si>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</si>
  <si>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</si>
  <si>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</si>
  <si>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</si>
  <si>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</si>
  <si>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</si>
  <si>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</si>
  <si>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</si>
  <si>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</si>
  <si>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</si>
  <si>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</si>
  <si>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</si>
  <si>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</si>
  <si>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</si>
  <si>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</si>
  <si>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</si>
  <si>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</si>
  <si>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</si>
  <si>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</si>
  <si>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</si>
  <si>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</si>
  <si>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</si>
  <si>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</si>
  <si>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</si>
  <si>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</si>
  <si>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</si>
  <si>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</si>
  <si>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</si>
  <si>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</si>
  <si>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</si>
  <si>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</si>
  <si>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</si>
  <si>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</si>
  <si>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</si>
  <si>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</si>
  <si>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</si>
  <si>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</si>
  <si>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</si>
  <si>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</si>
  <si>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</si>
  <si>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</si>
  <si>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</si>
  <si>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</si>
  <si>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</si>
  <si>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</si>
  <si>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</si>
  <si>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</si>
  <si>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</si>
  <si>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</si>
  <si>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</si>
  <si>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</si>
  <si>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</si>
  <si>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</si>
  <si>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</si>
  <si>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</si>
  <si>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</si>
  <si>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</si>
  <si>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</si>
  <si>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</si>
  <si>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</si>
  <si>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</si>
  <si>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</si>
  <si>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</si>
  <si>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</si>
  <si>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</si>
  <si>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</si>
  <si>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</si>
  <si>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</si>
  <si>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</si>
  <si>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</si>
  <si>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</si>
  <si>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</si>
  <si>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</si>
  <si>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</si>
  <si>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</si>
  <si>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</si>
  <si>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</si>
  <si>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</si>
  <si>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</si>
  <si>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</si>
  <si>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</si>
  <si>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</si>
  <si>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</si>
  <si>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</si>
  <si>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</si>
  <si>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</si>
  <si>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</si>
  <si>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</si>
  <si>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</si>
  <si>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</si>
  <si>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</si>
  <si>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</si>
  <si>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</si>
  <si>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</si>
  <si>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</si>
  <si>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</si>
  <si>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</si>
  <si>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</si>
  <si>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</si>
  <si>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</si>
  <si>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</si>
  <si>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</si>
  <si>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</si>
  <si>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</si>
  <si>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</si>
  <si>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</si>
  <si>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</si>
  <si>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</si>
  <si>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</si>
  <si>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</si>
  <si>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</si>
  <si>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</si>
  <si>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</si>
  <si>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</si>
  <si>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</si>
  <si>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</si>
  <si>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</si>
  <si>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</si>
  <si>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</si>
  <si>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</si>
  <si>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</si>
  <si>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</si>
  <si>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</si>
  <si>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</si>
  <si>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</si>
  <si>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</si>
  <si>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</si>
  <si>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</si>
  <si>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</si>
  <si>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</si>
  <si>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</si>
  <si>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</si>
  <si>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</si>
  <si>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</si>
  <si>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</si>
  <si>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</si>
  <si>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</si>
  <si>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</si>
  <si>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</si>
  <si>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</si>
  <si>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</si>
  <si>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</si>
  <si>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</si>
  <si>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</si>
  <si>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</si>
  <si>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</si>
  <si>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</si>
  <si>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</si>
  <si>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</si>
  <si>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</si>
  <si>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</si>
  <si>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</si>
  <si>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</si>
  <si>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</si>
  <si>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</si>
  <si>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</si>
  <si>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</si>
  <si>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</si>
  <si>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</si>
  <si>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</si>
  <si>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</si>
  <si>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</si>
  <si>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</si>
  <si>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</si>
  <si>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</si>
  <si>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</si>
  <si>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</si>
  <si>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</si>
  <si>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</si>
  <si>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</si>
  <si>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</si>
  <si>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</si>
  <si>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</si>
  <si>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</si>
  <si>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</si>
  <si>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</si>
  <si>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</si>
  <si>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</si>
  <si>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</si>
  <si>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</si>
  <si>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</si>
  <si>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</si>
  <si>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</si>
  <si>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</si>
  <si>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</si>
  <si>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</si>
  <si>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</si>
  <si>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</si>
  <si>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</si>
  <si>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</si>
  <si>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</si>
  <si>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</si>
  <si>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</si>
  <si>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</si>
  <si>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</si>
  <si>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</si>
  <si>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</si>
  <si>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</si>
  <si>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</si>
  <si>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</si>
  <si>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</si>
  <si>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</si>
  <si>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</si>
  <si>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</si>
  <si>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</si>
  <si>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</si>
  <si>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</si>
  <si>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</si>
  <si>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</si>
  <si>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</si>
  <si>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</si>
  <si>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</si>
  <si>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</si>
  <si>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</si>
  <si>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</si>
  <si>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</si>
  <si>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</si>
  <si>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</si>
  <si>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</si>
  <si>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</si>
  <si>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</si>
  <si>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</si>
  <si>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</si>
  <si>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</si>
  <si>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</si>
  <si>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</si>
  <si>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</si>
  <si>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</si>
  <si>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</si>
  <si>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</si>
  <si>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</si>
  <si>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</si>
  <si>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</si>
  <si>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</si>
  <si>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</si>
  <si>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</si>
  <si>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</si>
  <si>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</si>
  <si>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</si>
  <si>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</si>
  <si>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</si>
  <si>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</si>
  <si>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</si>
  <si>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</si>
  <si>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</si>
  <si>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</si>
  <si>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</si>
  <si>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</si>
  <si>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</si>
  <si>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</si>
  <si>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</si>
  <si>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</si>
  <si>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</si>
  <si>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</si>
  <si>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</si>
  <si>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</si>
  <si>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</si>
  <si>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</si>
  <si>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</si>
  <si>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</si>
  <si>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</si>
  <si>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</si>
  <si>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</si>
  <si>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</si>
  <si>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</si>
  <si>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</si>
  <si>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</si>
  <si>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</si>
  <si>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</si>
  <si>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</si>
  <si>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</si>
  <si>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</si>
  <si>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</si>
  <si>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</si>
  <si>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</si>
  <si>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</si>
  <si>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</si>
  <si>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</si>
  <si>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</si>
  <si>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</si>
  <si>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</si>
  <si>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</si>
  <si>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</si>
  <si>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</si>
  <si>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</si>
  <si>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</si>
  <si>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</si>
  <si>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</si>
  <si>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</si>
  <si>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</si>
  <si>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</si>
  <si>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</si>
  <si>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</si>
  <si>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</si>
  <si>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</si>
  <si>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</si>
  <si>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</si>
  <si>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</si>
  <si>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</si>
  <si>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</si>
  <si>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</si>
  <si>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</si>
  <si>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</si>
  <si>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</si>
  <si>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</si>
  <si>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</si>
  <si>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</si>
  <si>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</si>
  <si>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</si>
  <si>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</si>
  <si>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</si>
  <si>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</si>
  <si>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</si>
  <si>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</si>
  <si>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</si>
  <si>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</si>
  <si>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</si>
  <si>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</si>
  <si>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</si>
  <si>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</si>
  <si>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</si>
  <si>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</si>
  <si>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</si>
  <si>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</si>
  <si>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</si>
  <si>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</si>
  <si>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</si>
  <si>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</si>
  <si>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</si>
  <si>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</si>
  <si>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</si>
  <si>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</si>
  <si>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</si>
  <si>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</si>
  <si>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</si>
  <si>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</si>
  <si>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</si>
  <si>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</si>
  <si>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</si>
  <si>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</si>
  <si>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</si>
  <si>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</si>
  <si>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</si>
  <si>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</si>
  <si>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</si>
  <si>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</si>
  <si>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</si>
  <si>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</si>
  <si>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</si>
  <si>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</si>
  <si>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</si>
  <si>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</si>
  <si>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</si>
  <si>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</si>
  <si>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</si>
  <si>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</si>
  <si>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</si>
  <si>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</si>
  <si>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</si>
  <si>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</si>
  <si>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</si>
  <si>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</si>
  <si>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</si>
  <si>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</si>
  <si>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</si>
  <si>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</si>
  <si>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</si>
  <si>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</si>
  <si>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</si>
  <si>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</si>
  <si>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</si>
  <si>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</si>
  <si>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</si>
  <si>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</si>
  <si>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</si>
  <si>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</si>
  <si>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</si>
  <si>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</si>
  <si>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</si>
  <si>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</si>
  <si>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</si>
  <si>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</si>
  <si>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</si>
  <si>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</si>
  <si>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</si>
  <si>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</si>
  <si>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</si>
  <si>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</si>
  <si>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</si>
  <si>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</si>
  <si>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</si>
  <si>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</si>
  <si>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</si>
  <si>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</si>
  <si>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</si>
  <si>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</si>
  <si>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</si>
  <si>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</si>
  <si>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</si>
  <si>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</si>
  <si>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</si>
  <si>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</si>
  <si>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</si>
  <si>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</si>
  <si>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</si>
  <si>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</si>
  <si>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</si>
  <si>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</si>
  <si>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</si>
  <si>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</si>
  <si>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</si>
  <si>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</si>
  <si>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</si>
  <si>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</si>
  <si>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</si>
  <si>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</si>
  <si>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</si>
  <si>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</si>
  <si>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</si>
  <si>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</si>
  <si>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</si>
  <si>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</si>
  <si>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</si>
  <si>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</si>
  <si>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</si>
  <si>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</si>
  <si>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</si>
  <si>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</si>
  <si>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</si>
  <si>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</si>
  <si>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</si>
  <si>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</si>
  <si>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</si>
  <si>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</si>
  <si>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</si>
  <si>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</si>
  <si>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</si>
  <si>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</si>
  <si>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</si>
  <si>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</si>
  <si>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</si>
  <si>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</si>
  <si>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</si>
  <si>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</si>
  <si>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</si>
  <si>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</si>
  <si>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</si>
  <si>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</si>
  <si>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</si>
  <si>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</si>
  <si>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</si>
  <si>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</si>
  <si>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</si>
  <si>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</si>
  <si>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</si>
  <si>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</si>
  <si>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</si>
  <si>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</si>
  <si>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</si>
  <si>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</si>
  <si>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</si>
  <si>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</si>
  <si>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</si>
  <si>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</si>
  <si>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</si>
  <si>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</si>
  <si>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</si>
  <si>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</si>
  <si>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</si>
  <si>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</si>
  <si>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</si>
  <si>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</si>
  <si>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</si>
  <si>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</si>
  <si>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</si>
  <si>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</si>
  <si>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</si>
  <si>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</si>
  <si>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</si>
  <si>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</si>
  <si>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</si>
  <si>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</si>
  <si>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</si>
  <si>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</si>
  <si>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</si>
  <si>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</si>
  <si>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</si>
  <si>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</si>
  <si>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</si>
  <si>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</si>
  <si>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</si>
  <si>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</si>
  <si>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</si>
  <si>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</si>
  <si>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</si>
  <si>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</si>
  <si>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</si>
  <si>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</si>
  <si>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</si>
  <si>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</si>
  <si>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</si>
  <si>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</si>
  <si>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</si>
  <si>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</si>
  <si>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</si>
  <si>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</si>
  <si>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</si>
  <si>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</si>
  <si>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</si>
  <si>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</si>
  <si>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</si>
  <si>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</si>
  <si>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</si>
  <si>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</si>
  <si>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</si>
  <si>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</si>
  <si>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</si>
  <si>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</si>
  <si>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</si>
  <si>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</si>
  <si>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</si>
  <si>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</si>
  <si>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</si>
  <si>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</si>
  <si>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</si>
  <si>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</si>
  <si>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</si>
  <si>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</si>
  <si>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</si>
  <si>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</si>
  <si>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</si>
  <si>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</si>
  <si>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</si>
  <si>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</si>
  <si>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</si>
  <si>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</si>
  <si>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</si>
  <si>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</si>
  <si>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</si>
  <si>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</si>
  <si>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</si>
  <si>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</si>
  <si>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</si>
  <si>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</si>
  <si>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</si>
  <si>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</si>
  <si>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</si>
  <si>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</si>
  <si>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</si>
  <si>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</si>
  <si>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</si>
  <si>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</si>
  <si>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</si>
  <si>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</si>
  <si>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</si>
  <si>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</si>
  <si>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</si>
  <si>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</si>
  <si>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</si>
  <si>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</si>
  <si>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</si>
  <si>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</si>
  <si>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</si>
  <si>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</si>
  <si>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</si>
  <si>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</si>
  <si>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</si>
  <si>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</si>
  <si>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</si>
  <si>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</si>
  <si>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</si>
  <si>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</si>
  <si>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</si>
  <si>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</si>
  <si>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</si>
  <si>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</si>
  <si>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</si>
  <si>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</si>
  <si>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</si>
  <si>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</si>
  <si>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</si>
  <si>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</si>
  <si>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</si>
  <si>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</si>
  <si>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</si>
  <si>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</si>
  <si>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</si>
  <si>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</si>
  <si>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</si>
  <si>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</si>
  <si>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</si>
  <si>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</si>
  <si>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</si>
  <si>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</si>
  <si>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</si>
  <si>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</si>
  <si>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</si>
  <si>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</si>
  <si>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</si>
  <si>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</si>
  <si>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</si>
  <si>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</si>
  <si>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</si>
  <si>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</si>
  <si>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</si>
  <si>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</si>
  <si>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</si>
  <si>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</si>
  <si>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</si>
  <si>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</si>
  <si>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</si>
  <si>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</si>
  <si>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</si>
  <si>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</si>
  <si>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</si>
  <si>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</si>
  <si>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</si>
  <si>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</si>
  <si>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</si>
  <si>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</si>
  <si>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</si>
  <si>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</si>
  <si>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</si>
  <si>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</si>
  <si>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</si>
  <si>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</si>
  <si>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</si>
  <si>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</si>
  <si>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</si>
  <si>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</si>
  <si>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</si>
  <si>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</si>
  <si>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</si>
  <si>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</si>
  <si>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</si>
  <si>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</si>
  <si>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</si>
  <si>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</si>
  <si>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</si>
  <si>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</si>
  <si>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</si>
  <si>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</si>
  <si>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</si>
  <si>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</si>
  <si>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</si>
  <si>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</si>
  <si>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</si>
  <si>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</si>
  <si>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</si>
  <si>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</si>
  <si>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</si>
  <si>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</si>
  <si>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</si>
  <si>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</si>
  <si>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</si>
  <si>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</si>
  <si>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</si>
  <si>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</si>
  <si>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</si>
  <si>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</si>
  <si>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</si>
  <si>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</si>
  <si>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</si>
  <si>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</si>
  <si>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</si>
  <si>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</si>
  <si>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</si>
  <si>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</si>
  <si>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</si>
  <si>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</si>
  <si>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</si>
  <si>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</si>
  <si>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</si>
  <si>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</si>
  <si>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</si>
  <si>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</si>
  <si>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</si>
  <si>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</si>
  <si>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</si>
  <si>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</si>
  <si>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</si>
  <si>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</si>
  <si>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</si>
  <si>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</si>
  <si>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</si>
  <si>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</si>
  <si>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</si>
  <si>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</si>
  <si>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</si>
  <si>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</si>
  <si>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</si>
  <si>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</si>
  <si>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</si>
  <si>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</si>
  <si>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</si>
  <si>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</si>
  <si>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</si>
  <si>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</si>
  <si>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</si>
  <si>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</si>
  <si>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</si>
  <si>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</si>
  <si>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</si>
  <si>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</si>
  <si>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</si>
  <si>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</si>
  <si>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</si>
  <si>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</si>
  <si>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</si>
  <si>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</si>
  <si>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</si>
  <si>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</si>
  <si>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</si>
  <si>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</si>
  <si>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</si>
  <si>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</si>
  <si>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</si>
  <si>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</si>
  <si>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</si>
  <si>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</si>
  <si>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</si>
  <si>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</si>
  <si>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</si>
  <si>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</si>
  <si>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</si>
  <si>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</si>
  <si>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</si>
  <si>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</si>
  <si>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</si>
  <si>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</si>
  <si>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</si>
  <si>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</si>
  <si>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</si>
  <si>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</si>
  <si>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</si>
  <si>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</si>
  <si>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</si>
  <si>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</si>
  <si>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</si>
  <si>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</si>
  <si>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</si>
  <si>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</si>
  <si>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</si>
  <si>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</si>
  <si>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</si>
  <si>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</si>
  <si>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</si>
  <si>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</si>
  <si>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</si>
  <si>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</si>
  <si>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</si>
  <si>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</si>
  <si>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</si>
  <si>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</si>
  <si>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</si>
  <si>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</si>
  <si>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</si>
  <si>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</si>
  <si>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</si>
  <si>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</si>
  <si>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</si>
  <si>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</si>
  <si>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</si>
  <si>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</si>
  <si>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</si>
  <si>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</si>
  <si>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</si>
  <si>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</si>
  <si>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</si>
  <si>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</si>
  <si>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</si>
  <si>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</si>
  <si>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</si>
  <si>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</si>
  <si>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</si>
  <si>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</si>
  <si>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</si>
  <si>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</si>
  <si>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</si>
  <si>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</si>
  <si>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</si>
  <si>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</si>
  <si>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</si>
  <si>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</si>
  <si>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</si>
  <si>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</si>
  <si>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</si>
  <si>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</si>
  <si>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</si>
  <si>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</si>
  <si>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</si>
  <si>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</si>
  <si>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</si>
  <si>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</si>
  <si>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</si>
  <si>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</si>
  <si>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</si>
  <si>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</si>
  <si>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</si>
  <si>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</si>
  <si>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</si>
  <si>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</si>
  <si>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</si>
  <si>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</si>
  <si>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</si>
  <si>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</si>
  <si>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</si>
  <si>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</si>
  <si>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</si>
  <si>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</si>
  <si>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</si>
  <si>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</si>
  <si>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</si>
  <si>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</si>
  <si>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</si>
  <si>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</si>
  <si>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</si>
  <si>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</si>
  <si>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</si>
  <si>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</si>
  <si>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</si>
  <si>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</si>
  <si>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</si>
  <si>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</si>
  <si>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</si>
  <si>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</si>
  <si>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</si>
  <si>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</si>
  <si>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</si>
  <si>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</si>
  <si>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</si>
  <si>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</si>
  <si>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</si>
  <si>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</si>
  <si>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</si>
  <si>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</si>
  <si>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</si>
  <si>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</si>
  <si>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</si>
  <si>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</si>
  <si>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</si>
  <si>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</si>
  <si>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</si>
  <si>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</si>
  <si>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</si>
  <si>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</si>
  <si>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</si>
  <si>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</si>
  <si>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</si>
  <si>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</si>
  <si>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</si>
  <si>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</si>
  <si>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</si>
  <si>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</si>
  <si>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</si>
  <si>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</si>
  <si>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</si>
  <si>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</si>
  <si>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</si>
  <si>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</si>
  <si>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</si>
  <si>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</si>
  <si>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</si>
  <si>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</si>
  <si>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</si>
  <si>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</si>
  <si>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</si>
  <si>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</si>
  <si>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</si>
  <si>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</si>
  <si>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</si>
  <si>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</si>
  <si>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</si>
  <si>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</si>
  <si>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</si>
  <si>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</si>
  <si>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</si>
  <si>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</si>
  <si>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</si>
  <si>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</si>
  <si>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</si>
  <si>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</si>
  <si>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</si>
  <si>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</si>
  <si>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</si>
  <si>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</si>
  <si>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</si>
  <si>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</si>
  <si>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</si>
  <si>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</si>
  <si>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</si>
  <si>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</si>
  <si>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</si>
  <si>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</si>
  <si>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</si>
  <si>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</si>
  <si>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</si>
  <si>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</si>
  <si>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</si>
  <si>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</si>
  <si>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</si>
  <si>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</si>
  <si>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</si>
  <si>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</si>
  <si>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</si>
  <si>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</si>
  <si>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</si>
  <si>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</si>
  <si>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</si>
  <si>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</si>
  <si>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</si>
  <si>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</si>
  <si>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</si>
  <si>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</si>
  <si>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</si>
  <si>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</si>
  <si>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</si>
  <si>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</si>
  <si>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</si>
  <si>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</si>
  <si>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</si>
  <si>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</si>
  <si>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</si>
  <si>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</si>
  <si>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</si>
  <si>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</si>
  <si>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</si>
  <si>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</si>
  <si>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</si>
  <si>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</si>
  <si>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</si>
  <si>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</si>
  <si>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</si>
  <si>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</si>
  <si>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</si>
  <si>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</si>
  <si>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</si>
  <si>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</si>
  <si>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</si>
  <si>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</si>
  <si>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</si>
  <si>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</si>
  <si>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</si>
  <si>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</si>
  <si>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</si>
  <si>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</si>
  <si>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</si>
  <si>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</si>
  <si>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</si>
  <si>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</si>
  <si>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</si>
  <si>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</si>
  <si>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</si>
  <si>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</si>
  <si>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</si>
  <si>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</si>
  <si>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</si>
  <si>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</si>
  <si>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</si>
  <si>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</si>
  <si>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</si>
  <si>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</si>
  <si>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</si>
  <si>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</si>
  <si>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</si>
  <si>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</si>
  <si>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</si>
  <si>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</si>
  <si>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</si>
  <si>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</si>
  <si>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</si>
  <si>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</si>
  <si>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</si>
  <si>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</si>
  <si>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</si>
  <si>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</si>
  <si>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</si>
  <si>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</si>
  <si>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</si>
  <si>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</si>
  <si>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</si>
  <si>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</si>
  <si>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</si>
  <si>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</si>
  <si>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</si>
  <si>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</si>
  <si>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</si>
  <si>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</si>
  <si>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</si>
  <si>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</si>
  <si>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</si>
  <si>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</si>
  <si>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</si>
  <si>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</si>
  <si>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</si>
  <si>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</si>
  <si>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</si>
  <si>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</si>
  <si>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</si>
  <si>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</si>
  <si>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</si>
  <si>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</si>
  <si>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</si>
  <si>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</si>
  <si>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</si>
  <si>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</si>
  <si>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</si>
  <si>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</si>
  <si>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</si>
  <si>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</si>
  <si>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</si>
  <si>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</si>
  <si>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</si>
  <si>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</si>
  <si>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</si>
  <si>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</si>
  <si>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</si>
  <si>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</si>
  <si>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</si>
  <si>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</si>
  <si>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</si>
  <si>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</si>
  <si>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</si>
  <si>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</si>
  <si>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</si>
  <si>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</si>
  <si>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</si>
  <si>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</si>
  <si>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</si>
  <si>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</si>
  <si>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</si>
  <si>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</si>
  <si>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</si>
  <si>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</si>
  <si>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</si>
  <si>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</si>
  <si>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</si>
  <si>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</si>
  <si>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</si>
  <si>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</si>
  <si>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</si>
  <si>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</si>
  <si>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</si>
  <si>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</si>
  <si>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</si>
  <si>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</si>
  <si>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</si>
  <si>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</si>
  <si>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</si>
  <si>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</si>
  <si>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</si>
  <si>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</si>
  <si>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</si>
  <si>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</si>
  <si>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</si>
  <si>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</si>
  <si>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</si>
  <si>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</si>
  <si>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</si>
  <si>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</si>
  <si>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</si>
  <si>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</si>
  <si>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</si>
  <si>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</si>
  <si>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</si>
  <si>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</si>
  <si>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</si>
  <si>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</si>
  <si>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</si>
  <si>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</si>
  <si>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</si>
  <si>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</si>
  <si>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</si>
  <si>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</si>
  <si>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</si>
  <si>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</si>
  <si>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</si>
  <si>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</si>
  <si>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</si>
  <si>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</si>
  <si>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</si>
  <si>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</si>
  <si>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</si>
  <si>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</si>
  <si>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</si>
  <si>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</si>
  <si>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</si>
  <si>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</si>
  <si>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</si>
  <si>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</si>
  <si>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</si>
  <si>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</si>
  <si>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</si>
  <si>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</si>
  <si>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</si>
  <si>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</si>
  <si>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</si>
  <si>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</si>
  <si>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</si>
  <si>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</si>
  <si>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</si>
  <si>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</si>
  <si>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</si>
  <si>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</si>
  <si>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</si>
  <si>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</si>
  <si>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</si>
  <si>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</si>
  <si>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</si>
  <si>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</si>
  <si>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</si>
  <si>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</si>
  <si>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</si>
  <si>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</si>
  <si>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</si>
  <si>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</si>
  <si>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</si>
  <si>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</si>
  <si>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</si>
  <si>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</si>
  <si>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</si>
  <si>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</si>
  <si>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</si>
  <si>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</si>
  <si>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</si>
  <si>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</si>
  <si>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</si>
  <si>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</si>
  <si>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</si>
  <si>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</si>
  <si>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</si>
  <si>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</si>
  <si>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</si>
  <si>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</si>
  <si>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</si>
  <si>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</si>
  <si>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</si>
  <si>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</si>
  <si>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</si>
  <si>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</si>
  <si>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</si>
  <si>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</si>
  <si>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</si>
  <si>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</si>
  <si>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</si>
  <si>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</si>
  <si>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</si>
  <si>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</si>
  <si>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</si>
  <si>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</si>
  <si>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</si>
  <si>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</si>
  <si>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</si>
  <si>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</si>
  <si>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</si>
  <si>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</si>
  <si>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</si>
  <si>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</si>
  <si>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</si>
  <si>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</si>
  <si>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</si>
  <si>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</si>
  <si>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</si>
  <si>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</si>
  <si>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</si>
  <si>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</si>
  <si>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</si>
  <si>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</si>
  <si>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</si>
  <si>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</si>
  <si>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</si>
  <si>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</si>
  <si>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</si>
  <si>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</si>
  <si>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</si>
  <si>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</si>
  <si>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</si>
  <si>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</si>
  <si>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</si>
  <si>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</si>
  <si>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</si>
  <si>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</si>
  <si>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</si>
  <si>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</si>
  <si>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</si>
  <si>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</si>
  <si>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</si>
  <si>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</si>
  <si>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</si>
  <si>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</si>
  <si>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</si>
  <si>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</si>
  <si>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</si>
  <si>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</si>
  <si>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</si>
  <si>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</si>
  <si>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</si>
  <si>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</si>
  <si>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</si>
  <si>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</si>
  <si>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</si>
  <si>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</si>
  <si>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</si>
  <si>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</si>
  <si>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</si>
  <si>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</si>
  <si>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</si>
  <si>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</si>
  <si>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</si>
  <si>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</si>
  <si>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</si>
  <si>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</si>
  <si>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</si>
  <si>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</si>
  <si>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</si>
  <si>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</si>
  <si>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</si>
  <si>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</si>
  <si>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</si>
  <si>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</si>
  <si>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</si>
  <si>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</si>
  <si>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</si>
  <si>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</si>
  <si>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</si>
  <si>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</si>
  <si>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</si>
  <si>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</si>
  <si>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</si>
  <si>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</si>
  <si>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</si>
  <si>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</si>
  <si>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</si>
  <si>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</si>
  <si>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</si>
  <si>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</si>
  <si>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</si>
  <si>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</si>
  <si>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</si>
  <si>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</si>
  <si>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</si>
  <si>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</si>
  <si>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</si>
  <si>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</si>
  <si>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</si>
  <si>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</si>
  <si>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</si>
  <si>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</si>
  <si>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</si>
  <si>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</si>
  <si>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</si>
  <si>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</si>
  <si>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</si>
  <si>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</si>
  <si>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</si>
  <si>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</si>
  <si>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</si>
  <si>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</si>
  <si>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</si>
  <si>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</si>
  <si>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</si>
  <si>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</si>
  <si>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</si>
  <si>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</si>
  <si>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</si>
  <si>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</si>
  <si>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</si>
  <si>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</si>
  <si>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</si>
  <si>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</si>
  <si>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</si>
  <si>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</si>
  <si>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</si>
  <si>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</si>
  <si>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</si>
  <si>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</si>
  <si>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</si>
  <si>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</si>
  <si>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</si>
  <si>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</si>
  <si>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</si>
  <si>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</si>
  <si>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</si>
  <si>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</si>
  <si>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</si>
  <si>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</si>
  <si>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</si>
  <si>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</si>
  <si>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</si>
  <si>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</si>
  <si>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</si>
  <si>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</si>
  <si>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</si>
  <si>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</si>
  <si>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</si>
  <si>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</si>
  <si>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</si>
  <si>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</si>
  <si>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</si>
  <si>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</si>
  <si>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</si>
  <si>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</si>
  <si>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</si>
  <si>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</si>
  <si>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</si>
  <si>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</si>
  <si>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</si>
  <si>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</si>
  <si>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</si>
  <si>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</si>
  <si>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</si>
  <si>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</si>
  <si>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</si>
  <si>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</si>
  <si>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</si>
  <si>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</si>
  <si>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</si>
  <si>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</si>
  <si>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</si>
  <si>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</si>
  <si>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</si>
  <si>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</si>
  <si>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</si>
  <si>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</si>
  <si>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</si>
  <si>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</si>
  <si>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</si>
  <si>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</si>
  <si>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</si>
  <si>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</si>
  <si>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</si>
  <si>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</si>
  <si>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</si>
  <si>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</si>
  <si>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</si>
  <si>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</si>
  <si>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</si>
  <si>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</si>
  <si>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</si>
  <si>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</si>
  <si>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</si>
  <si>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</si>
  <si>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</si>
  <si>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</si>
  <si>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</si>
  <si>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</si>
  <si>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</si>
  <si>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</si>
  <si>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</si>
  <si>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</si>
  <si>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</si>
  <si>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</si>
  <si>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</si>
  <si>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</si>
  <si>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</si>
  <si>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</si>
  <si>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</si>
  <si>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</si>
  <si>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</si>
  <si>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</si>
  <si>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</si>
  <si>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</si>
  <si>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</si>
  <si>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</si>
  <si>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</si>
  <si>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</si>
  <si>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</si>
  <si>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</si>
  <si>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</si>
  <si>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</si>
  <si>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</si>
  <si>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</si>
  <si>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</si>
  <si>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</si>
  <si>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</si>
  <si>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</si>
  <si>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</si>
  <si>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</si>
  <si>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</si>
  <si>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</si>
  <si>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</si>
  <si>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</si>
  <si>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</si>
  <si>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</si>
  <si>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</si>
  <si>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</si>
  <si>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</si>
  <si>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</si>
  <si>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</si>
  <si>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</si>
  <si>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</si>
  <si>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</si>
  <si>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</si>
  <si>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</si>
  <si>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</si>
  <si>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</si>
  <si>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</si>
  <si>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</si>
  <si>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</si>
  <si>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</si>
  <si>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</si>
  <si>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</si>
  <si>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</si>
  <si>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</si>
  <si>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</si>
  <si>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</si>
  <si>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</si>
  <si>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</si>
  <si>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</si>
  <si>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</si>
  <si>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</si>
  <si>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</si>
  <si>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</si>
  <si>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</si>
  <si>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</si>
  <si>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</si>
  <si>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</si>
  <si>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</si>
  <si>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</si>
  <si>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</si>
  <si>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</si>
  <si>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</si>
  <si>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</si>
  <si>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</si>
  <si>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</si>
  <si>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</si>
  <si>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</si>
  <si>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</si>
  <si>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</si>
  <si>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</si>
  <si>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</si>
  <si>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</si>
  <si>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</si>
  <si>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</si>
  <si>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</si>
  <si>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</si>
  <si>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</si>
  <si>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</si>
  <si>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</si>
  <si>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</si>
  <si>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</si>
  <si>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</si>
  <si>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</si>
  <si>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</si>
  <si>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</si>
  <si>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</si>
  <si>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</si>
  <si>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</si>
  <si>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</si>
  <si>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</si>
  <si>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</si>
  <si>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</si>
  <si>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</si>
  <si>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</si>
  <si>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</si>
  <si>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</si>
  <si>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</si>
  <si>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</si>
  <si>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</si>
  <si>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</si>
  <si>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</si>
  <si>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</si>
  <si>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</si>
  <si>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</si>
  <si>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</si>
  <si>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</si>
  <si>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</si>
  <si>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</si>
  <si>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</si>
  <si>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</si>
  <si>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</si>
  <si>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</si>
  <si>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</si>
  <si>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</si>
  <si>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</si>
  <si>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</si>
  <si>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</si>
  <si>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</si>
  <si>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</si>
  <si>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</si>
  <si>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</si>
  <si>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</si>
  <si>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</si>
  <si>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</si>
  <si>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</si>
  <si>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</si>
  <si>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</si>
  <si>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</si>
  <si>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</si>
  <si>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</si>
  <si>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</si>
  <si>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</si>
  <si>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</si>
  <si>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</si>
  <si>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</si>
  <si>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</si>
  <si>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</si>
  <si>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</si>
  <si>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</si>
  <si>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</si>
  <si>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</si>
  <si>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</si>
  <si>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</si>
  <si>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</si>
  <si>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</si>
  <si>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</si>
  <si>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</si>
  <si>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</si>
  <si>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</si>
  <si>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</si>
  <si>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</si>
  <si>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</si>
  <si>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</si>
  <si>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</si>
  <si>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</si>
  <si>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</si>
  <si>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</si>
  <si>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</si>
  <si>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</si>
  <si>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</si>
  <si>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</si>
  <si>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</si>
  <si>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</si>
  <si>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</si>
  <si>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</si>
  <si>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</si>
  <si>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</si>
  <si>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</si>
  <si>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</si>
  <si>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</si>
  <si>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</si>
  <si>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</si>
  <si>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</si>
  <si>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</si>
  <si>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</si>
  <si>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</si>
  <si>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</si>
  <si>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</si>
  <si>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</si>
  <si>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</si>
  <si>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</si>
  <si>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</si>
  <si>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</si>
  <si>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</si>
  <si>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</si>
  <si>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</si>
  <si>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</si>
  <si>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</si>
  <si>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</si>
  <si>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</si>
  <si>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</si>
  <si>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</si>
  <si>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</si>
  <si>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</si>
  <si>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</si>
  <si>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</si>
  <si>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</si>
  <si>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</si>
  <si>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</si>
  <si>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</si>
  <si>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</si>
  <si>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</si>
  <si>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</si>
  <si>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</si>
  <si>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</si>
  <si>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</si>
  <si>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</si>
  <si>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</si>
  <si>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</si>
  <si>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</si>
  <si>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</si>
  <si>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</si>
  <si>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</si>
  <si>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</si>
  <si>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</si>
  <si>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</si>
  <si>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</si>
  <si>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</si>
  <si>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</si>
  <si>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</si>
  <si>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</si>
  <si>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</si>
  <si>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</si>
  <si>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</si>
  <si>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</si>
  <si>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</si>
  <si>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</si>
  <si>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</si>
  <si>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</si>
  <si>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</si>
  <si>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</si>
  <si>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</si>
  <si>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</si>
  <si>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</si>
  <si>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</si>
  <si>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</si>
  <si>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</si>
  <si>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</si>
  <si>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</si>
  <si>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</si>
  <si>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</si>
  <si>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</si>
  <si>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</si>
  <si>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</si>
  <si>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</si>
  <si>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</si>
  <si>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</si>
  <si>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</si>
  <si>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</si>
  <si>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</si>
  <si>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</si>
  <si>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</si>
  <si>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</si>
  <si>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</si>
  <si>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</si>
  <si>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</si>
  <si>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</si>
  <si>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</si>
  <si>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</si>
  <si>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</si>
  <si>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</si>
  <si>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</si>
  <si>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</si>
  <si>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</si>
  <si>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</si>
  <si>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</si>
  <si>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</si>
  <si>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</si>
  <si>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</si>
  <si>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</si>
  <si>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</si>
  <si>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</si>
  <si>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</si>
  <si>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</si>
  <si>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</si>
  <si>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</si>
  <si>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</si>
  <si>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</si>
  <si>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</si>
  <si>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</si>
  <si>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</si>
  <si>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</si>
  <si>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</si>
  <si>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</si>
  <si>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</si>
  <si>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</si>
  <si>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</si>
  <si>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</si>
  <si>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</si>
  <si>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</si>
  <si>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</si>
  <si>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</si>
  <si>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</si>
  <si>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</si>
  <si>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</si>
  <si>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</si>
  <si>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</si>
  <si>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</si>
  <si>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</si>
  <si>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</si>
  <si>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</si>
  <si>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</si>
  <si>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</si>
  <si>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</si>
  <si>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</si>
  <si>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</si>
  <si>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</si>
  <si>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</si>
  <si>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</si>
  <si>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</si>
  <si>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</si>
  <si>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</si>
  <si>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</si>
  <si>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</si>
  <si>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</si>
  <si>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</si>
  <si>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</si>
  <si>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</si>
  <si>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</si>
  <si>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</si>
  <si>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</si>
  <si>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</si>
  <si>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</si>
  <si>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</si>
  <si>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</si>
  <si>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</si>
  <si>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</si>
  <si>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</si>
  <si>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</si>
  <si>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</si>
  <si>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</si>
  <si>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</si>
  <si>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</si>
  <si>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</si>
  <si>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</si>
  <si>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</si>
  <si>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</si>
  <si>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</si>
  <si>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</si>
  <si>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</si>
  <si>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</si>
  <si>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</si>
  <si>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</si>
  <si>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</si>
  <si>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</si>
  <si>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</si>
  <si>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</si>
  <si>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</si>
  <si>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</si>
  <si>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</si>
  <si>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</si>
  <si>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</si>
  <si>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</si>
  <si>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</si>
  <si>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</si>
  <si>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</si>
  <si>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</si>
  <si>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</si>
  <si>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</si>
  <si>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</si>
  <si>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</si>
  <si>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</si>
  <si>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</si>
  <si>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</si>
  <si>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</si>
  <si>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</si>
  <si>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</si>
  <si>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</si>
  <si>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</si>
  <si>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</si>
  <si>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</si>
  <si>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</si>
  <si>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</si>
  <si>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</si>
  <si>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</si>
  <si>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</si>
  <si>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</si>
  <si>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</si>
  <si>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</si>
  <si>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</si>
  <si>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</si>
  <si>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</si>
  <si>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</si>
  <si>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</si>
  <si>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</si>
  <si>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</si>
  <si>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</si>
  <si>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</si>
  <si>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</si>
  <si>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</si>
  <si>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</si>
  <si>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</si>
  <si>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</si>
  <si>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</si>
  <si>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</si>
  <si>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</si>
  <si>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</si>
  <si>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</si>
  <si>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</si>
  <si>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</si>
  <si>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</si>
  <si>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</si>
  <si>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</si>
  <si>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</si>
  <si>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</si>
  <si>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</si>
  <si>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</si>
  <si>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</si>
  <si>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</si>
  <si>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</si>
  <si>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</si>
  <si>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</si>
  <si>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</si>
  <si>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</si>
  <si>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</si>
  <si>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</si>
  <si>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</si>
  <si>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</si>
  <si>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</si>
  <si>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</si>
  <si>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</si>
  <si>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</si>
  <si>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</si>
  <si>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</si>
  <si>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</si>
  <si>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</si>
  <si>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</si>
  <si>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</si>
  <si>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</si>
  <si>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</si>
  <si>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</si>
  <si>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</si>
  <si>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</si>
  <si>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</si>
  <si>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</si>
  <si>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</si>
  <si>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</si>
  <si>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</si>
  <si>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</si>
  <si>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</si>
  <si>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</si>
  <si>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</si>
  <si>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</si>
  <si>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</si>
  <si>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</si>
  <si>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</si>
  <si>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</si>
  <si>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</si>
  <si>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</si>
  <si>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</si>
  <si>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</si>
  <si>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</si>
  <si>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</si>
  <si>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</si>
  <si>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</si>
  <si>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</si>
  <si>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</si>
  <si>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</si>
  <si>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</si>
  <si>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</si>
  <si>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</si>
  <si>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</si>
  <si>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</si>
  <si>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</si>
  <si>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</si>
  <si>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</si>
  <si>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</si>
  <si>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</si>
  <si>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</si>
  <si>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</si>
  <si>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</si>
  <si>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</si>
  <si>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</si>
  <si>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</si>
  <si>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</si>
  <si>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</si>
  <si>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</si>
  <si>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</si>
  <si>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</si>
  <si>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</si>
  <si>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</si>
  <si>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</si>
  <si>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</si>
  <si>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</si>
  <si>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</si>
  <si>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</si>
  <si>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</si>
  <si>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</si>
  <si>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</si>
  <si>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</si>
  <si>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</si>
  <si>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</si>
  <si>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</si>
  <si>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</si>
  <si>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</si>
  <si>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</si>
  <si>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</si>
  <si>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</si>
  <si>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</si>
  <si>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</si>
  <si>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</si>
  <si>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</si>
  <si>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</si>
  <si>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</si>
  <si>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</si>
  <si>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</si>
  <si>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</si>
  <si>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</si>
  <si>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</si>
  <si>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</si>
  <si>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</si>
  <si>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</si>
  <si>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</si>
  <si>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</si>
  <si>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</si>
  <si>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</si>
  <si>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</si>
  <si>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</si>
  <si>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</si>
  <si>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</si>
  <si>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</si>
  <si>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</si>
  <si>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</si>
  <si>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</si>
  <si>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</si>
  <si>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</si>
  <si>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</si>
  <si>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</si>
  <si>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</si>
  <si>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</si>
  <si>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</si>
  <si>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</si>
  <si>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</si>
  <si>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</si>
  <si>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</si>
  <si>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</si>
  <si>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</si>
  <si>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</si>
  <si>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</si>
  <si>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</si>
  <si>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</si>
  <si>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</si>
  <si>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</si>
  <si>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</si>
  <si>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</si>
  <si>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</si>
  <si>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</si>
  <si>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</si>
  <si>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</si>
  <si>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</si>
  <si>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</si>
  <si>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</si>
  <si>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</si>
  <si>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</si>
  <si>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</si>
  <si>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</si>
  <si>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</si>
  <si>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</si>
  <si>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</si>
  <si>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</si>
  <si>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</si>
  <si>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</si>
  <si>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</si>
  <si>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</si>
  <si>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</si>
  <si>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</si>
  <si>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</si>
  <si>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</si>
  <si>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</si>
  <si>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</si>
  <si>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</si>
  <si>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</si>
  <si>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</si>
  <si>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</si>
  <si>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</si>
  <si>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</si>
  <si>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</si>
  <si>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</si>
  <si>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</si>
  <si>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</si>
  <si>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</si>
  <si>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</si>
  <si>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</si>
  <si>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</si>
  <si>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</si>
  <si>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</si>
  <si>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</si>
  <si>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</si>
  <si>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</si>
  <si>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</si>
  <si>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</si>
  <si>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</si>
  <si>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</si>
  <si>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</si>
  <si>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</si>
  <si>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</si>
  <si>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</si>
  <si>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</si>
  <si>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</si>
  <si>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</si>
  <si>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</si>
  <si>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</si>
  <si>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</si>
  <si>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</si>
  <si>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</si>
  <si>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</si>
  <si>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</si>
  <si>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</si>
  <si>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</si>
  <si>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</si>
  <si>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</si>
  <si>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</si>
  <si>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</si>
  <si>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</si>
  <si>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</si>
  <si>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</si>
  <si>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</si>
  <si>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</si>
  <si>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</si>
  <si>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</si>
  <si>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</si>
  <si>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</si>
  <si>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</si>
  <si>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</si>
  <si>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</si>
  <si>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</si>
  <si>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</si>
  <si>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</si>
  <si>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</si>
  <si>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</si>
  <si>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</si>
  <si>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</si>
  <si>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</si>
  <si>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</si>
  <si>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</si>
  <si>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</si>
  <si>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</si>
  <si>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</si>
  <si>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</si>
  <si>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</si>
  <si>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</si>
  <si>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</si>
  <si>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</si>
  <si>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</si>
  <si>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</si>
  <si>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</si>
  <si>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</si>
  <si>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</si>
  <si>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</si>
  <si>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</si>
  <si>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</si>
  <si>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</si>
  <si>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</si>
  <si>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</si>
  <si>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</si>
  <si>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</si>
  <si>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</si>
  <si>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</si>
  <si>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</si>
  <si>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</si>
  <si>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</si>
  <si>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</si>
  <si>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</si>
  <si>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</si>
  <si>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</si>
  <si>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</si>
  <si>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</si>
  <si>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</si>
  <si>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</si>
  <si>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</si>
  <si>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</si>
  <si>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</si>
  <si>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</si>
  <si>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</si>
  <si>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</si>
  <si>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</si>
  <si>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</si>
  <si>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</si>
  <si>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</si>
  <si>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</si>
  <si>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</si>
  <si>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</si>
  <si>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</si>
  <si>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</si>
  <si>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</si>
  <si>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</si>
  <si>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</si>
  <si>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</si>
  <si>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</si>
  <si>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</si>
  <si>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</si>
  <si>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</si>
  <si>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</si>
  <si>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</si>
  <si>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</si>
  <si>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</si>
  <si>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</si>
  <si>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</si>
  <si>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</si>
  <si>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</si>
  <si>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</si>
  <si>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</si>
  <si>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</si>
  <si>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</si>
  <si>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</si>
  <si>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</si>
  <si>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</si>
  <si>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</si>
  <si>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</si>
  <si>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</si>
  <si>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</si>
  <si>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</si>
  <si>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</si>
  <si>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</si>
  <si>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</si>
  <si>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</si>
  <si>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</si>
  <si>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</si>
  <si>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</si>
  <si>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</si>
  <si>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</si>
  <si>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</si>
  <si>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</si>
  <si>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</si>
  <si>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</si>
  <si>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</si>
  <si>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</si>
  <si>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</si>
  <si>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</si>
  <si>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</si>
  <si>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</si>
  <si>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</si>
  <si>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</si>
  <si>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</si>
  <si>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</si>
  <si>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</si>
  <si>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</si>
  <si>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</si>
  <si>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</si>
  <si>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</si>
  <si>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</si>
  <si>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</si>
  <si>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</si>
  <si>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</si>
  <si>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</si>
  <si>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</si>
  <si>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</si>
  <si>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</si>
  <si>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</si>
  <si>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</si>
  <si>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</si>
  <si>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</si>
  <si>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</si>
  <si>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</si>
  <si>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</si>
  <si>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</si>
  <si>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</si>
  <si>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</si>
  <si>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</si>
  <si>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</si>
  <si>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</si>
  <si>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</si>
  <si>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</si>
  <si>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</si>
  <si>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</si>
  <si>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</si>
  <si>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</si>
  <si>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</si>
  <si>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</si>
  <si>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</si>
  <si>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</si>
  <si>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</si>
  <si>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</si>
  <si>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</si>
  <si>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</si>
  <si>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</si>
  <si>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</si>
  <si>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</si>
  <si>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</si>
  <si>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</si>
  <si>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</si>
  <si>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</si>
  <si>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</si>
  <si>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</si>
  <si>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</si>
  <si>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</si>
  <si>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</si>
  <si>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</si>
  <si>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</si>
  <si>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</si>
  <si>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</si>
  <si>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</si>
  <si>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</si>
  <si>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</si>
  <si>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</si>
  <si>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</si>
  <si>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</si>
  <si>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</si>
  <si>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</si>
  <si>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</si>
  <si>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</si>
  <si>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</si>
  <si>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</si>
  <si>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</si>
  <si>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</si>
  <si>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</si>
  <si>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</si>
  <si>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</si>
  <si>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</si>
  <si>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</si>
  <si>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</si>
  <si>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</si>
  <si>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</si>
  <si>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</si>
  <si>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</si>
  <si>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</si>
  <si>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</si>
  <si>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</si>
  <si>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</si>
  <si>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</si>
  <si>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</si>
  <si>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</si>
  <si>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</si>
  <si>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</si>
  <si>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</si>
  <si>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</si>
  <si>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</si>
  <si>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</si>
  <si>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</si>
  <si>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</si>
  <si>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</si>
  <si>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</si>
  <si>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</si>
  <si>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</si>
  <si>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</si>
  <si>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</si>
  <si>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</si>
  <si>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</si>
  <si>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</si>
  <si>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</si>
  <si>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</si>
  <si>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</si>
  <si>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</si>
  <si>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</si>
  <si>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</si>
  <si>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</si>
  <si>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</si>
  <si>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</si>
  <si>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</si>
  <si>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</si>
  <si>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</si>
  <si>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</si>
  <si>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</si>
  <si>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</si>
  <si>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</si>
  <si>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</si>
  <si>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</si>
  <si>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</si>
  <si>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</si>
  <si>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</si>
  <si>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</si>
  <si>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</si>
  <si>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</si>
  <si>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</si>
  <si>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</si>
  <si>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</si>
  <si>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</si>
  <si>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</si>
  <si>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</si>
  <si>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</si>
  <si>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</si>
  <si>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</si>
  <si>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</si>
  <si>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</si>
  <si>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</si>
  <si>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</si>
  <si>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</si>
  <si>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</si>
  <si>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</si>
  <si>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</si>
  <si>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</si>
  <si>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</si>
  <si>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</si>
  <si>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</si>
  <si>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</si>
  <si>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</si>
  <si>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</si>
  <si>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</si>
  <si>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</si>
  <si>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</si>
  <si>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</si>
  <si>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</si>
  <si>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</si>
  <si>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</si>
  <si>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</si>
  <si>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</si>
  <si>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</si>
  <si>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</si>
  <si>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</si>
  <si>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</si>
  <si>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</si>
  <si>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</si>
  <si>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</si>
  <si>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</si>
  <si>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</si>
  <si>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</si>
  <si>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</si>
  <si>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</si>
  <si>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</si>
  <si>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</si>
  <si>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</si>
  <si>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</si>
  <si>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</si>
  <si>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</si>
  <si>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</si>
  <si>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</si>
  <si>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</si>
  <si>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</si>
  <si>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</si>
  <si>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</si>
  <si>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</si>
  <si>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</si>
  <si>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</si>
  <si>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</si>
  <si>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</si>
  <si>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</si>
  <si>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</si>
  <si>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</si>
  <si>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</si>
  <si>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</si>
  <si>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</si>
  <si>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</si>
  <si>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</si>
  <si>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</si>
  <si>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</si>
  <si>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</si>
  <si>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</si>
  <si>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</si>
  <si>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</si>
  <si>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</si>
  <si>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</si>
  <si>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</si>
  <si>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</si>
  <si>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</si>
  <si>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</si>
  <si>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</si>
  <si>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</si>
  <si>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</si>
  <si>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</si>
  <si>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</si>
  <si>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</si>
  <si>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</si>
  <si>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</si>
  <si>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</si>
  <si>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</si>
  <si>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</si>
  <si>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</si>
  <si>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</si>
  <si>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</si>
  <si>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</si>
  <si>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</si>
  <si>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</si>
  <si>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</si>
  <si>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</si>
  <si>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</si>
  <si>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</si>
  <si>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</si>
  <si>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</si>
  <si>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</si>
  <si>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</si>
  <si>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</si>
  <si>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</si>
  <si>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</si>
  <si>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</si>
  <si>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</si>
  <si>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</si>
  <si>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</si>
  <si>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</si>
  <si>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</si>
  <si>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</si>
  <si>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</si>
  <si>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</si>
  <si>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</si>
  <si>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</si>
  <si>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</si>
  <si>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</si>
  <si>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</si>
  <si>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</si>
  <si>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</si>
  <si>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</si>
  <si>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</si>
  <si>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</si>
  <si>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</si>
  <si>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</si>
  <si>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</si>
  <si>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</si>
  <si>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</si>
  <si>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</si>
  <si>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</si>
  <si>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</si>
  <si>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</si>
  <si>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</si>
  <si>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</si>
  <si>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</si>
  <si>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</si>
  <si>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</si>
  <si>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</si>
  <si>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</si>
  <si>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</si>
  <si>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</si>
  <si>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</si>
  <si>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</si>
  <si>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</si>
  <si>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</si>
  <si>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</si>
  <si>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</si>
  <si>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</si>
  <si>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</si>
  <si>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</si>
  <si>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</si>
  <si>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</si>
  <si>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</si>
  <si>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</si>
  <si>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</si>
  <si>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</si>
  <si>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</si>
  <si>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</si>
  <si>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</si>
  <si>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</si>
  <si>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</si>
  <si>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</si>
  <si>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</si>
  <si>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</si>
  <si>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</si>
  <si>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</si>
  <si>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</si>
  <si>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</si>
  <si>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</si>
  <si>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</si>
  <si>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</si>
  <si>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</si>
  <si>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</si>
  <si>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</si>
  <si>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</si>
  <si>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</si>
  <si>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</si>
  <si>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</si>
  <si>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</si>
  <si>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</si>
  <si>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</si>
  <si>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</si>
  <si>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</si>
  <si>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</si>
  <si>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</si>
  <si>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</si>
  <si>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</si>
  <si>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</si>
  <si>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</si>
  <si>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</si>
  <si>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</si>
  <si>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</si>
  <si>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</si>
  <si>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</si>
  <si>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</si>
  <si>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</si>
  <si>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</si>
  <si>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</si>
  <si>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</si>
  <si>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</si>
  <si>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</si>
  <si>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</si>
  <si>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</si>
  <si>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</si>
  <si>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</si>
  <si>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</si>
  <si>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</si>
  <si>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</si>
  <si>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</si>
  <si>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</si>
  <si>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</si>
  <si>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</si>
  <si>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</si>
  <si>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</si>
  <si>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</si>
  <si>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</si>
  <si>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</si>
  <si>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</si>
  <si>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</si>
  <si>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</si>
  <si>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</si>
  <si>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</si>
  <si>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</si>
  <si>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</si>
  <si>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</si>
  <si>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</si>
  <si>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</si>
  <si>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</si>
  <si>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</si>
  <si>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</si>
  <si>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</si>
  <si>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</si>
  <si>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</si>
  <si>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</si>
  <si>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</si>
  <si>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</si>
  <si>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</si>
  <si>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</si>
  <si>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</si>
  <si>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</si>
  <si>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</si>
  <si>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</si>
  <si>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</si>
  <si>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</si>
  <si>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</si>
  <si>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</si>
  <si>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</si>
  <si>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</si>
  <si>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</si>
  <si>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</si>
  <si>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</si>
  <si>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</si>
  <si>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</si>
  <si>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</si>
  <si>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</si>
  <si>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</si>
  <si>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</si>
  <si>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</si>
  <si>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</si>
  <si>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</si>
  <si>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</si>
  <si>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</si>
  <si>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</si>
  <si>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</si>
  <si>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</si>
  <si>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</si>
  <si>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</si>
  <si>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</si>
  <si>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</si>
  <si>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</si>
  <si>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</si>
  <si>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</si>
  <si>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</si>
  <si>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</si>
  <si>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</si>
  <si>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</si>
  <si>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</si>
  <si>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</si>
  <si>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</si>
  <si>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</si>
  <si>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</si>
  <si>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</si>
  <si>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</si>
  <si>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</si>
  <si>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</si>
  <si>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</si>
  <si>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</si>
  <si>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</si>
  <si>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</si>
  <si>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</si>
  <si>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</si>
  <si>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</si>
  <si>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</si>
  <si>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</si>
  <si>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</si>
  <si>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</si>
  <si>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</si>
  <si>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</si>
  <si>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</si>
  <si>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</si>
  <si>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</si>
  <si>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</si>
  <si>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</si>
  <si>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</si>
  <si>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</si>
  <si>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</si>
  <si>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</si>
  <si>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</si>
  <si>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</si>
  <si>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</si>
  <si>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</si>
  <si>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</si>
  <si>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</si>
  <si>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</si>
  <si>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</si>
  <si>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</si>
  <si>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</si>
  <si>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</si>
  <si>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</si>
  <si>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</si>
  <si>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</si>
  <si>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</si>
  <si>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</si>
  <si>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</si>
  <si>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</si>
  <si>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</si>
  <si>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</si>
  <si>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</si>
  <si>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</si>
  <si>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</si>
  <si>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</si>
  <si>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</si>
  <si>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</si>
  <si>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</si>
  <si>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</si>
  <si>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</si>
  <si>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</si>
  <si>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</si>
  <si>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</si>
  <si>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</si>
  <si>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</si>
  <si>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</si>
  <si>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</si>
  <si>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</si>
  <si>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</si>
  <si>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</si>
  <si>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</si>
  <si>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</si>
  <si>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</si>
  <si>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</si>
  <si>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</si>
  <si>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</si>
  <si>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</si>
  <si>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</si>
  <si>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</si>
  <si>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</si>
  <si>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</si>
  <si>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</si>
  <si>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</si>
  <si>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</si>
  <si>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</si>
  <si>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</si>
  <si>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</si>
  <si>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</si>
  <si>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</si>
  <si>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</si>
  <si>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</si>
  <si>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</si>
  <si>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</si>
  <si>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</si>
  <si>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</si>
  <si>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</si>
  <si>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</si>
  <si>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</si>
  <si>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</si>
  <si>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</si>
  <si>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</si>
  <si>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</si>
  <si>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</si>
  <si>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</si>
  <si>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</si>
  <si>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</si>
  <si>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</si>
  <si>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</si>
  <si>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</si>
  <si>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</si>
  <si>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</si>
  <si>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</si>
  <si>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</si>
  <si>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</si>
  <si>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</si>
  <si>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</si>
  <si>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</si>
  <si>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</si>
  <si>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</si>
  <si>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</si>
  <si>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</si>
  <si>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</si>
  <si>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</si>
  <si>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</si>
  <si>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</si>
  <si>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</si>
  <si>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</si>
  <si>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</si>
  <si>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</si>
  <si>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</si>
  <si>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</si>
  <si>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</si>
  <si>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</si>
  <si>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</si>
  <si>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</si>
  <si>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</si>
  <si>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</si>
  <si>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</si>
  <si>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</si>
  <si>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</si>
  <si>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</si>
  <si>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</si>
  <si>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</si>
  <si>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</si>
  <si>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</si>
  <si>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</si>
  <si>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</si>
  <si>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</si>
  <si>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</si>
  <si>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</si>
  <si>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</si>
  <si>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</si>
  <si>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</si>
  <si>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</si>
  <si>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</si>
  <si>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</si>
  <si>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</si>
  <si>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</si>
  <si>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</si>
  <si>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</si>
  <si>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</si>
  <si>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</si>
  <si>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</si>
  <si>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</si>
  <si>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</si>
  <si>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</si>
  <si>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</si>
  <si>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</si>
  <si>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</si>
  <si>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</si>
  <si>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</si>
  <si>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</si>
  <si>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</si>
  <si>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</si>
  <si>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</si>
  <si>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</si>
  <si>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</si>
  <si>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</si>
  <si>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</si>
  <si>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</si>
  <si>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</si>
  <si>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</si>
  <si>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</si>
  <si>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</si>
  <si>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</si>
  <si>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</si>
  <si>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</si>
  <si>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</si>
  <si>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</si>
  <si>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</si>
  <si>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</si>
  <si>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</si>
  <si>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</si>
  <si>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</si>
  <si>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</si>
  <si>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</si>
  <si>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</si>
  <si>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</si>
  <si>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</si>
  <si>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</si>
  <si>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</si>
  <si>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</si>
  <si>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</si>
  <si>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</si>
  <si>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</si>
  <si>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</si>
  <si>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</si>
  <si>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</si>
  <si>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</si>
  <si>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</si>
  <si>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</si>
  <si>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</si>
  <si>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</si>
  <si>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</si>
  <si>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</si>
  <si>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</si>
  <si>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</si>
  <si>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</si>
  <si>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</si>
  <si>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</si>
  <si>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</si>
  <si>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</si>
  <si>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</si>
  <si>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</si>
  <si>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</si>
  <si>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</si>
  <si>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</si>
  <si>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</si>
  <si>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</si>
  <si>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</si>
  <si>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</si>
  <si>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</si>
  <si>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</si>
  <si>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</si>
  <si>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</si>
  <si>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</si>
  <si>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</si>
  <si>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</si>
  <si>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</si>
  <si>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</si>
  <si>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</si>
  <si>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</si>
  <si>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</si>
  <si>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</si>
  <si>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</si>
  <si>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</si>
  <si>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</si>
  <si>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</si>
  <si>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</si>
  <si>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</si>
  <si>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</si>
  <si>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</si>
  <si>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</si>
  <si>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</si>
  <si>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</si>
  <si>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</si>
  <si>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</si>
  <si>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</si>
  <si>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</si>
  <si>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</si>
  <si>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</si>
  <si>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</si>
  <si>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</si>
  <si>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</si>
  <si>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</si>
  <si>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</si>
  <si>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</si>
  <si>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</si>
  <si>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</si>
  <si>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</si>
  <si>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</si>
  <si>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</si>
  <si>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</si>
  <si>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</si>
  <si>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</si>
  <si>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</si>
  <si>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</si>
  <si>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</si>
  <si>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</si>
  <si>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</si>
  <si>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</si>
  <si>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</si>
  <si>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</si>
  <si>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</si>
  <si>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</si>
  <si>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</si>
  <si>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</si>
  <si>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</si>
  <si>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</si>
  <si>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</si>
  <si>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</si>
  <si>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</si>
  <si>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</si>
  <si>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</si>
  <si>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</si>
  <si>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</si>
  <si>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</si>
  <si>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</si>
  <si>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</si>
  <si>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</si>
  <si>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</si>
  <si>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</si>
  <si>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</si>
  <si>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</si>
  <si>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</si>
  <si>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</si>
  <si>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</si>
  <si>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</si>
  <si>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</si>
  <si>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</si>
  <si>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</si>
  <si>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</si>
  <si>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</si>
  <si>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</si>
  <si>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</si>
  <si>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</si>
  <si>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</si>
  <si>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</si>
  <si>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</si>
  <si>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</si>
  <si>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</si>
  <si>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</si>
  <si>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</si>
  <si>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</si>
  <si>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</si>
  <si>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</si>
  <si>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</si>
  <si>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</si>
  <si>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</si>
  <si>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</si>
  <si>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</si>
  <si>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</si>
  <si>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</si>
  <si>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</si>
  <si>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</si>
  <si>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</si>
  <si>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</si>
  <si>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</si>
  <si>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</si>
  <si>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</si>
  <si>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</si>
  <si>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</si>
  <si>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</si>
  <si>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</si>
  <si>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</si>
  <si>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</si>
  <si>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</si>
  <si>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</si>
  <si>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</si>
  <si>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</si>
  <si>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</si>
  <si>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</si>
  <si>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</si>
  <si>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</si>
  <si>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</si>
  <si>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</si>
  <si>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</si>
  <si>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</si>
  <si>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</si>
  <si>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</si>
  <si>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</si>
  <si>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</si>
  <si>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</si>
  <si>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</si>
  <si>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</si>
  <si>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</si>
  <si>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</si>
  <si>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</si>
  <si>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</si>
  <si>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</si>
  <si>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</si>
  <si>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</si>
  <si>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</si>
  <si>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</si>
  <si>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</si>
  <si>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</si>
  <si>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</si>
  <si>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</si>
  <si>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</si>
  <si>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</si>
  <si>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</si>
  <si>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</si>
  <si>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</si>
  <si>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</si>
  <si>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</si>
  <si>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</si>
  <si>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</si>
  <si>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</si>
  <si>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</si>
  <si>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</si>
  <si>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</si>
  <si>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</si>
  <si>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</si>
  <si>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</si>
  <si>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</si>
  <si>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</si>
  <si>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</si>
  <si>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</si>
  <si>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</si>
  <si>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</si>
  <si>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</si>
  <si>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</si>
  <si>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</si>
  <si>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</si>
  <si>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</si>
  <si>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</si>
  <si>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</si>
  <si>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</si>
  <si>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</si>
  <si>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</si>
  <si>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</si>
  <si>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</si>
  <si>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</si>
  <si>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</si>
  <si>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</si>
  <si>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</si>
  <si>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</si>
  <si>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</si>
  <si>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</si>
  <si>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</si>
  <si>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</si>
  <si>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</si>
  <si>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</si>
  <si>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</si>
  <si>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</si>
  <si>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</si>
  <si>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</si>
  <si>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</si>
  <si>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</si>
  <si>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</si>
  <si>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</si>
  <si>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</si>
  <si>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</si>
  <si>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</si>
  <si>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</si>
  <si>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</si>
  <si>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</si>
  <si>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</si>
  <si>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</si>
  <si>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</si>
  <si>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</si>
  <si>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</si>
  <si>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</si>
  <si>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</si>
  <si>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</si>
  <si>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</si>
  <si>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</si>
  <si>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</si>
  <si>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</si>
  <si>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</si>
  <si>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</si>
  <si>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</si>
  <si>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</si>
  <si>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</si>
  <si>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</si>
  <si>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</si>
  <si>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</si>
  <si>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</si>
  <si>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</si>
  <si>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</si>
  <si>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</si>
  <si>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</si>
  <si>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</si>
  <si>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</si>
  <si>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</si>
  <si>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</si>
  <si>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</si>
  <si>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</si>
  <si>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</si>
  <si>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</si>
  <si>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</si>
  <si>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</si>
  <si>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</si>
  <si>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</si>
  <si>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</si>
  <si>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</si>
  <si>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</si>
  <si>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</si>
  <si>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</si>
  <si>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</si>
  <si>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</si>
  <si>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</si>
  <si>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</si>
  <si>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</si>
  <si>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</si>
  <si>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</si>
  <si>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</si>
  <si>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</si>
  <si>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</si>
  <si>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</si>
  <si>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</si>
  <si>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</si>
  <si>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</si>
  <si>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</si>
  <si>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</si>
  <si>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</si>
  <si>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</si>
  <si>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</si>
  <si>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</si>
  <si>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</si>
  <si>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</si>
  <si>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</si>
  <si>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</si>
  <si>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</si>
  <si>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</si>
  <si>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</si>
  <si>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</si>
  <si>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</si>
  <si>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</si>
  <si>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</si>
  <si>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</si>
  <si>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</si>
  <si>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</si>
  <si>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</si>
  <si>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</si>
  <si>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</si>
  <si>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</si>
  <si>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</si>
  <si>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</si>
  <si>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</si>
  <si>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</si>
  <si>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</si>
  <si>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</si>
  <si>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</si>
  <si>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</si>
  <si>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</si>
  <si>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</si>
  <si>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</si>
  <si>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</si>
  <si>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</si>
  <si>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</si>
  <si>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</si>
  <si>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</si>
  <si>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</si>
  <si>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</si>
  <si>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</si>
  <si>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</si>
  <si>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</si>
  <si>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</si>
  <si>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</si>
  <si>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</si>
  <si>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</si>
  <si>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</si>
  <si>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</si>
  <si>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</si>
  <si>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</si>
  <si>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</si>
  <si>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</si>
  <si>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</si>
  <si>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</si>
  <si>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</si>
  <si>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</si>
  <si>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</si>
  <si>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</si>
  <si>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</si>
  <si>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</si>
  <si>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</si>
  <si>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</si>
  <si>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</si>
  <si>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</si>
  <si>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</si>
  <si>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</si>
  <si>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</si>
  <si>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</si>
  <si>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</si>
  <si>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</si>
  <si>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</si>
  <si>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</si>
  <si>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</si>
  <si>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</si>
  <si>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</si>
  <si>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</si>
  <si>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</si>
  <si>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</si>
  <si>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</si>
  <si>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</si>
  <si>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</si>
  <si>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</si>
  <si>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</si>
  <si>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</si>
  <si>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</si>
  <si>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</si>
  <si>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</si>
  <si>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</si>
  <si>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</si>
  <si>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</si>
  <si>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</si>
  <si>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</si>
  <si>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</si>
  <si>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</si>
  <si>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</si>
  <si>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</si>
  <si>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</si>
  <si>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</si>
  <si>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</si>
  <si>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</si>
  <si>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</si>
  <si>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</si>
  <si>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</si>
  <si>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</si>
  <si>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</si>
  <si>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</si>
  <si>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</si>
  <si>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</si>
  <si>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</si>
  <si>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</si>
  <si>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</si>
  <si>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</si>
  <si>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</si>
  <si>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</si>
  <si>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</si>
  <si>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</si>
  <si>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</si>
  <si>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</si>
  <si>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</si>
  <si>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</si>
  <si>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</si>
  <si>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</si>
  <si>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</si>
  <si>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</si>
  <si>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</si>
  <si>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</si>
  <si>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</si>
  <si>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</si>
  <si>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</si>
  <si>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</si>
  <si>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</si>
  <si>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</si>
  <si>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</si>
  <si>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</si>
  <si>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</si>
  <si>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</si>
  <si>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</si>
  <si>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</si>
  <si>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</si>
  <si>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</si>
  <si>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</si>
  <si>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</si>
  <si>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</si>
  <si>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</si>
  <si>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</si>
  <si>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</si>
  <si>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</si>
  <si>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</si>
  <si>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</si>
  <si>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</si>
  <si>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</si>
  <si>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</si>
  <si>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</si>
  <si>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</si>
  <si>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</si>
  <si>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</si>
  <si>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</si>
  <si>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</si>
  <si>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</si>
  <si>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</si>
  <si>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</si>
  <si>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</si>
  <si>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</si>
  <si>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</si>
  <si>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</si>
  <si>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</si>
  <si>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</si>
  <si>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</si>
  <si>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</si>
  <si>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</si>
  <si>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</si>
  <si>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</si>
  <si>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</si>
  <si>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</si>
  <si>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</si>
  <si>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</si>
  <si>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</si>
  <si>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</si>
  <si>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</si>
  <si>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</si>
  <si>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</si>
  <si>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</si>
  <si>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</si>
  <si>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</si>
  <si>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</si>
  <si>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</si>
  <si>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</si>
  <si>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</si>
  <si>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</si>
  <si>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</si>
  <si>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</si>
  <si>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</si>
  <si>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</si>
  <si>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</si>
  <si>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</si>
  <si>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</si>
  <si>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</si>
  <si>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</si>
  <si>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</si>
  <si>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</si>
  <si>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</si>
  <si>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</si>
  <si>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</si>
  <si>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</si>
  <si>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</si>
  <si>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</si>
  <si>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</si>
  <si>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</si>
  <si>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</si>
  <si>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</si>
  <si>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</si>
  <si>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</si>
  <si>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</si>
  <si>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</si>
  <si>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</si>
  <si>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</si>
  <si>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</si>
  <si>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</si>
  <si>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</si>
  <si>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</si>
  <si>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</si>
  <si>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</si>
  <si>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</si>
  <si>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</si>
  <si>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</si>
  <si>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</si>
  <si>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</si>
  <si>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</si>
  <si>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</si>
  <si>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</si>
  <si>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</si>
  <si>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</si>
  <si>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</si>
  <si>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</si>
  <si>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</si>
  <si>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</si>
  <si>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</si>
  <si>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</si>
  <si>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</si>
  <si>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</si>
  <si>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</si>
  <si>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</si>
  <si>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</si>
  <si>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</si>
  <si>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</si>
  <si>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</si>
  <si>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</si>
  <si>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</si>
  <si>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</si>
  <si>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</si>
  <si>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</si>
  <si>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</si>
  <si>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</si>
  <si>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</si>
  <si>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</si>
  <si>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</si>
  <si>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</si>
  <si>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</si>
  <si>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</si>
  <si>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</si>
  <si>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</si>
  <si>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</si>
  <si>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</si>
  <si>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</si>
  <si>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</si>
  <si>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</si>
  <si>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</si>
  <si>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</si>
  <si>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</si>
  <si>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</si>
  <si>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</si>
  <si>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</si>
  <si>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</si>
  <si>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</si>
  <si>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</si>
  <si>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</si>
  <si>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</si>
  <si>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</si>
  <si>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</si>
  <si>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</si>
  <si>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</si>
  <si>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</si>
  <si>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</si>
  <si>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</si>
  <si>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</si>
  <si>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</si>
  <si>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</si>
  <si>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</si>
  <si>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</si>
  <si>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</si>
  <si>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</si>
  <si>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</si>
  <si>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</si>
  <si>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</si>
  <si>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</si>
  <si>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</si>
  <si>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</si>
  <si>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</si>
  <si>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</si>
  <si>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</si>
  <si>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</si>
  <si>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</si>
  <si>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</si>
  <si>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</si>
  <si>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</si>
  <si>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</si>
  <si>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</si>
  <si>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</si>
  <si>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</si>
  <si>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</si>
  <si>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</si>
  <si>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</si>
  <si>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</si>
  <si>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</si>
  <si>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</si>
  <si>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</si>
  <si>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</si>
  <si>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</si>
  <si>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</si>
  <si>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</si>
  <si>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</si>
  <si>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</si>
  <si>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</si>
  <si>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</si>
  <si>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</si>
  <si>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</si>
  <si>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</si>
  <si>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</si>
  <si>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</si>
  <si>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</si>
  <si>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</si>
  <si>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</si>
  <si>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</si>
  <si>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</si>
  <si>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</si>
  <si>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</si>
  <si>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</si>
  <si>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</si>
  <si>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</si>
  <si>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</si>
  <si>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</si>
  <si>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</si>
  <si>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</si>
  <si>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</si>
  <si>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</si>
  <si>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</si>
  <si>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</si>
  <si>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</si>
  <si>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</si>
  <si>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</si>
  <si>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</si>
  <si>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</si>
  <si>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</si>
  <si>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</si>
  <si>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</si>
  <si>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</si>
  <si>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</si>
  <si>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</si>
  <si>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</si>
  <si>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</si>
  <si>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</si>
  <si>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</si>
  <si>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</si>
  <si>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</si>
  <si>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</si>
  <si>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</si>
  <si>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</si>
  <si>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</si>
  <si>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</si>
  <si>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</si>
  <si>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</si>
  <si>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</si>
  <si>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</si>
  <si>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</si>
  <si>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</si>
  <si>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</si>
  <si>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</si>
  <si>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</si>
  <si>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</si>
  <si>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</si>
  <si>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</si>
  <si>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</si>
  <si>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</si>
  <si>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</si>
  <si>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</si>
  <si>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</si>
  <si>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</si>
  <si>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</si>
  <si>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</si>
  <si>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</si>
  <si>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</si>
  <si>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</si>
  <si>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</si>
  <si>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</si>
  <si>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</si>
  <si>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</si>
  <si>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</si>
  <si>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</si>
  <si>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</si>
  <si>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</si>
  <si>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</si>
  <si>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</si>
  <si>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</si>
  <si>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</si>
  <si>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</si>
  <si>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</si>
  <si>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</si>
  <si>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</si>
  <si>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</si>
  <si>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</si>
  <si>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</si>
  <si>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</si>
  <si>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</si>
  <si>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</si>
  <si>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</si>
  <si>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</si>
  <si>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</si>
  <si>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</si>
  <si>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</si>
  <si>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</si>
  <si>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</si>
  <si>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</si>
  <si>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</si>
  <si>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</si>
  <si>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</si>
  <si>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</si>
  <si>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</si>
  <si>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</si>
  <si>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</si>
  <si>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</si>
  <si>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</si>
  <si>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</si>
  <si>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</si>
  <si>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</si>
  <si>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</si>
  <si>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</si>
  <si>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</si>
  <si>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</si>
  <si>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</si>
  <si>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</si>
  <si>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</si>
  <si>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</si>
  <si>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</si>
  <si>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</si>
  <si>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</si>
  <si>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</si>
  <si>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</si>
  <si>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</si>
  <si>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</si>
  <si>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</si>
  <si>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</si>
  <si>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</si>
  <si>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</si>
  <si>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</si>
  <si>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</si>
  <si>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</si>
  <si>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</si>
  <si>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</si>
  <si>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</si>
  <si>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</si>
  <si>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</si>
  <si>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</si>
  <si>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</si>
  <si>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</si>
  <si>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</si>
  <si>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</si>
  <si>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</si>
  <si>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</si>
  <si>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</si>
  <si>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</si>
  <si>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</si>
  <si>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</si>
  <si>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</si>
  <si>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</si>
  <si>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</si>
  <si>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</si>
  <si>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</si>
  <si>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</si>
  <si>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</si>
  <si>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</si>
  <si>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</si>
  <si>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</si>
  <si>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</si>
  <si>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</si>
  <si>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</si>
  <si>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</si>
  <si>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</si>
  <si>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</si>
  <si>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</si>
  <si>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</si>
  <si>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</si>
  <si>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</si>
  <si>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</si>
  <si>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</si>
  <si>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</si>
  <si>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</si>
  <si>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</si>
  <si>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</si>
  <si>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</si>
  <si>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</si>
  <si>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</si>
  <si>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</si>
  <si>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</si>
  <si>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</si>
  <si>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</si>
  <si>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</si>
  <si>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</si>
  <si>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</si>
  <si>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</si>
  <si>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</si>
  <si>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</si>
  <si>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</si>
  <si>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</si>
  <si>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</si>
  <si>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</si>
  <si>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</si>
  <si>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</si>
  <si>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</si>
  <si>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</si>
  <si>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</si>
  <si>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</si>
  <si>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</si>
  <si>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</si>
  <si>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</si>
  <si>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</si>
  <si>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</si>
  <si>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</si>
  <si>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</si>
  <si>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</si>
  <si>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</si>
  <si>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</si>
  <si>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</si>
  <si>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</si>
  <si>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</si>
  <si>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</si>
  <si>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</si>
  <si>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</si>
  <si>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</si>
  <si>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</si>
  <si>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</si>
  <si>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</si>
  <si>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</si>
  <si>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</si>
  <si>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</si>
  <si>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</si>
  <si>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</si>
  <si>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</si>
  <si>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</si>
  <si>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</si>
  <si>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</si>
  <si>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</si>
  <si>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</si>
  <si>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</si>
  <si>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</si>
  <si>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</si>
  <si>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</si>
  <si>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</si>
  <si>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</si>
  <si>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</si>
  <si>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</si>
  <si>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</si>
  <si>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</si>
  <si>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</si>
  <si>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</si>
  <si>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</si>
  <si>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</si>
  <si>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</si>
  <si>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</si>
  <si>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</si>
  <si>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</si>
  <si>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</si>
  <si>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</si>
  <si>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</si>
  <si>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</si>
  <si>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</si>
  <si>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</si>
  <si>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</si>
  <si>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</si>
  <si>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</si>
  <si>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</si>
  <si>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</si>
  <si>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</si>
  <si>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</si>
  <si>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</si>
  <si>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</si>
  <si>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</si>
  <si>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</si>
  <si>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</si>
  <si>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</si>
  <si>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</si>
  <si>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</si>
  <si>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</si>
  <si>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</si>
  <si>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</si>
  <si>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</si>
  <si>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</si>
  <si>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</si>
  <si>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</si>
  <si>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</si>
  <si>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</si>
  <si>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</si>
  <si>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</si>
  <si>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</si>
  <si>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</si>
  <si>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</si>
  <si>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</si>
  <si>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</si>
  <si>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</si>
  <si>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</si>
  <si>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</si>
  <si>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</si>
  <si>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</si>
  <si>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</si>
  <si>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</si>
  <si>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</si>
  <si>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</si>
  <si>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</si>
  <si>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</si>
  <si>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</si>
  <si>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</si>
  <si>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</si>
  <si>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</si>
  <si>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</si>
  <si>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</si>
  <si>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</si>
  <si>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</si>
  <si>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</si>
  <si>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</si>
  <si>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</si>
  <si>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</si>
  <si>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</si>
  <si>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</si>
  <si>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</si>
  <si>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</si>
  <si>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</si>
  <si>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</si>
  <si>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</si>
  <si>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</si>
  <si>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</si>
  <si>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</si>
  <si>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</si>
  <si>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</si>
  <si>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</si>
  <si>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</si>
  <si>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</si>
  <si>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</si>
  <si>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</si>
  <si>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</si>
  <si>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</si>
  <si>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</si>
  <si>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</si>
  <si>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</si>
  <si>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</si>
  <si>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</si>
  <si>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</si>
  <si>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</si>
  <si>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</si>
  <si>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</si>
  <si>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</si>
  <si>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</si>
  <si>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</si>
  <si>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</si>
  <si>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</si>
  <si>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</si>
  <si>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</si>
  <si>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</si>
  <si>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</si>
  <si>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</si>
  <si>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</si>
  <si>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</si>
  <si>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</si>
  <si>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</si>
  <si>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</si>
  <si>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</si>
  <si>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</si>
  <si>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</si>
  <si>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</si>
  <si>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</si>
  <si>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</si>
  <si>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</si>
  <si>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</si>
  <si>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</si>
  <si>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</si>
  <si>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</si>
  <si>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</si>
  <si>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</si>
  <si>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</si>
  <si>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</si>
  <si>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</si>
  <si>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</si>
  <si>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</si>
  <si>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</si>
  <si>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</si>
  <si>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</si>
  <si>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</si>
  <si>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</si>
  <si>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</si>
  <si>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</si>
  <si>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</si>
  <si>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</si>
  <si>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</si>
  <si>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</si>
  <si>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</si>
  <si>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</si>
  <si>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</si>
  <si>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</si>
  <si>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</si>
  <si>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</si>
  <si>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</si>
  <si>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</si>
  <si>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</si>
  <si>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</si>
  <si>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</si>
  <si>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</si>
  <si>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</si>
  <si>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</si>
  <si>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</si>
  <si>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</si>
  <si>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</si>
  <si>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</si>
  <si>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</si>
  <si>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</si>
  <si>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</si>
  <si>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</si>
  <si>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</si>
  <si>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</si>
  <si>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</si>
  <si>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</si>
  <si>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</si>
  <si>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</si>
  <si>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</si>
  <si>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</si>
  <si>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</si>
  <si>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</si>
  <si>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</si>
  <si>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</si>
  <si>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</si>
  <si>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</si>
  <si>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</si>
  <si>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</si>
  <si>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</si>
  <si>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</si>
  <si>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</si>
  <si>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</si>
  <si>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</si>
  <si>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</si>
  <si>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</si>
  <si>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</si>
  <si>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</si>
  <si>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</si>
  <si>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</si>
  <si>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</si>
  <si>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</si>
  <si>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</si>
  <si>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</si>
  <si>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</si>
  <si>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</si>
  <si>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</si>
  <si>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</si>
  <si>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</si>
  <si>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</si>
  <si>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</si>
  <si>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</si>
  <si>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</si>
  <si>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</si>
  <si>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</si>
  <si>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</si>
  <si>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</si>
  <si>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</si>
  <si>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</si>
  <si>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</si>
  <si>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</si>
  <si>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</si>
  <si>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</si>
  <si>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</si>
  <si>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</si>
  <si>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</si>
  <si>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</si>
  <si>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</si>
  <si>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</si>
  <si>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</si>
  <si>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</si>
  <si>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</si>
  <si>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</si>
  <si>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</si>
  <si>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</si>
  <si>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</si>
  <si>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</si>
  <si>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</si>
  <si>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</si>
  <si>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</si>
  <si>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</si>
  <si>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</si>
  <si>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</si>
  <si>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</si>
  <si>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</si>
  <si>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</si>
  <si>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</si>
  <si>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</si>
  <si>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</si>
  <si>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</si>
  <si>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</si>
  <si>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</si>
  <si>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</si>
  <si>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</si>
  <si>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</si>
  <si>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</si>
  <si>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</si>
  <si>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</si>
  <si>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</si>
  <si>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</si>
  <si>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</si>
  <si>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</si>
  <si>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</si>
  <si>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</si>
  <si>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</si>
  <si>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</si>
  <si>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</si>
  <si>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</si>
  <si>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</si>
  <si>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</si>
  <si>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</si>
  <si>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</si>
  <si>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</si>
  <si>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</si>
  <si>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</si>
  <si>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</si>
  <si>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</si>
  <si>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</si>
  <si>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</si>
  <si>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</si>
  <si>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</si>
  <si>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</si>
  <si>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</si>
  <si>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</si>
  <si>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</si>
  <si>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</si>
  <si>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</si>
  <si>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</si>
  <si>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</si>
  <si>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</si>
  <si>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</si>
  <si>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</si>
  <si>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</si>
  <si>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</si>
  <si>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</si>
  <si>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</si>
  <si>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</si>
  <si>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</si>
  <si>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</si>
  <si>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</si>
  <si>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</si>
  <si>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</si>
  <si>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</si>
  <si>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</si>
  <si>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</si>
  <si>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</si>
  <si>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</si>
  <si>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</si>
  <si>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</si>
  <si>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</si>
  <si>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</si>
  <si>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</si>
  <si>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</si>
  <si>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</si>
  <si>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</si>
  <si>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</si>
  <si>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</si>
  <si>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</si>
  <si>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</si>
  <si>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</si>
  <si>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</si>
  <si>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</si>
  <si>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</si>
  <si>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</si>
  <si>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</si>
  <si>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</si>
  <si>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</si>
  <si>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</si>
  <si>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</si>
  <si>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</si>
  <si>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</si>
  <si>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</si>
  <si>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</si>
  <si>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</si>
  <si>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</si>
  <si>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</si>
  <si>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</si>
  <si>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</si>
  <si>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</si>
  <si>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</si>
  <si>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</si>
  <si>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</si>
  <si>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</si>
  <si>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</si>
  <si>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</si>
  <si>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</si>
  <si>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</si>
  <si>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</si>
  <si>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</si>
  <si>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</si>
  <si>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</si>
  <si>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</si>
  <si>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</si>
  <si>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</si>
  <si>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</si>
  <si>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</si>
  <si>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</si>
  <si>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</si>
  <si>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</si>
  <si>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</si>
  <si>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</si>
  <si>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</si>
  <si>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</si>
  <si>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</si>
  <si>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</si>
  <si>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</si>
  <si>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</si>
  <si>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</si>
  <si>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</si>
  <si>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</si>
  <si>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</si>
  <si>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</si>
  <si>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</si>
  <si>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</si>
  <si>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</si>
  <si>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</si>
  <si>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</si>
  <si>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</si>
  <si>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</si>
  <si>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</si>
  <si>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</si>
  <si>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</si>
  <si>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</si>
  <si>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</si>
  <si>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</si>
  <si>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</si>
  <si>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</si>
  <si>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</si>
  <si>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</si>
  <si>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</si>
  <si>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</si>
  <si>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</si>
  <si>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</si>
  <si>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</si>
  <si>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</si>
  <si>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</si>
  <si>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</si>
  <si>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</si>
  <si>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</si>
  <si>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</si>
  <si>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</si>
  <si>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</si>
  <si>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</si>
  <si>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</si>
  <si>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</si>
  <si>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</si>
  <si>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</si>
  <si>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</si>
  <si>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</si>
  <si>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</si>
  <si>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</si>
  <si>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</si>
  <si>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</si>
  <si>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</si>
  <si>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</si>
  <si>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</si>
  <si>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</si>
  <si>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</si>
  <si>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</si>
  <si>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</si>
  <si>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</si>
  <si>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</si>
  <si>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</si>
  <si>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</si>
  <si>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</si>
  <si>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</si>
  <si>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</si>
  <si>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</si>
  <si>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</si>
  <si>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</si>
  <si>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</si>
  <si>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</si>
  <si>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</si>
  <si>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</si>
  <si>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</si>
  <si>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</si>
  <si>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</si>
  <si>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</si>
  <si>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</si>
  <si>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</si>
  <si>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</si>
  <si>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</si>
  <si>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</si>
  <si>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</si>
  <si>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</si>
  <si>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</si>
  <si>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</si>
  <si>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</si>
  <si>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</si>
  <si>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</si>
  <si>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</si>
  <si>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</si>
  <si>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</si>
  <si>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</si>
  <si>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</si>
  <si>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</si>
  <si>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</si>
  <si>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</si>
  <si>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</si>
  <si>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</si>
  <si>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</si>
  <si>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</si>
  <si>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</si>
  <si>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</si>
  <si>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</si>
  <si>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</si>
  <si>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</si>
  <si>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</si>
  <si>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</si>
  <si>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</si>
  <si>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</si>
  <si>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</si>
  <si>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</si>
  <si>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</si>
  <si>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</si>
  <si>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</si>
  <si>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</si>
  <si>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</si>
  <si>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</si>
  <si>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</si>
  <si>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</si>
  <si>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</si>
  <si>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</si>
  <si>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</si>
  <si>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</si>
  <si>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</si>
  <si>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</si>
  <si>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</si>
  <si>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</si>
  <si>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</si>
  <si>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</si>
  <si>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</si>
  <si>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</si>
  <si>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</si>
  <si>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</si>
  <si>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</si>
  <si>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</si>
  <si>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</si>
  <si>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</si>
  <si>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</si>
  <si>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</si>
  <si>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</si>
  <si>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</si>
  <si>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</si>
  <si>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</si>
  <si>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</si>
  <si>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</si>
  <si>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</si>
  <si>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</si>
  <si>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</si>
  <si>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</si>
  <si>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</si>
  <si>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</si>
  <si>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</si>
  <si>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</si>
  <si>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</si>
  <si>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</si>
  <si>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</si>
  <si>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</si>
  <si>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</si>
  <si>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</si>
  <si>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</si>
  <si>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</si>
  <si>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</si>
  <si>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</si>
  <si>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</si>
  <si>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</si>
  <si>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</si>
  <si>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</si>
  <si>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</si>
  <si>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</si>
  <si>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</si>
  <si>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</si>
  <si>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</si>
  <si>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</si>
  <si>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</si>
  <si>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</si>
  <si>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</si>
  <si>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</si>
  <si>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</si>
  <si>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</si>
  <si>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</si>
  <si>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</si>
  <si>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</si>
  <si>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</si>
  <si>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</si>
  <si>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</si>
  <si>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</si>
  <si>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</si>
  <si>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</si>
  <si>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</si>
  <si>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</si>
  <si>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</si>
  <si>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</si>
  <si>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</si>
  <si>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</si>
  <si>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</si>
  <si>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</si>
  <si>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</si>
  <si>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</si>
  <si>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</si>
  <si>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</si>
  <si>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</si>
  <si>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</si>
  <si>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</si>
  <si>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</si>
  <si>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</si>
  <si>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</si>
  <si>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</si>
  <si>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</si>
  <si>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</si>
  <si>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</si>
  <si>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</si>
  <si>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</si>
  <si>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</si>
  <si>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</si>
  <si>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</si>
  <si>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</si>
  <si>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</si>
  <si>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</si>
  <si>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</si>
  <si>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</si>
  <si>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</si>
  <si>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</si>
  <si>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</si>
  <si>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</si>
  <si>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</si>
  <si>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</si>
  <si>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</si>
  <si>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</si>
  <si>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</si>
  <si>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</si>
  <si>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</si>
  <si>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</si>
  <si>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</si>
  <si>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</si>
  <si>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</si>
  <si>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</si>
  <si>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</si>
  <si>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</si>
  <si>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</si>
  <si>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</si>
  <si>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</si>
  <si>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</si>
  <si>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</si>
  <si>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</si>
  <si>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</si>
  <si>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</si>
  <si>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</si>
  <si>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</si>
  <si>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</si>
  <si>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</si>
  <si>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</si>
  <si>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</si>
  <si>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</si>
  <si>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</si>
  <si>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</si>
  <si>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</si>
  <si>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</si>
  <si>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</si>
  <si>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</si>
  <si>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</si>
  <si>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</si>
  <si>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</si>
  <si>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</si>
  <si>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</si>
  <si>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</si>
  <si>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</si>
  <si>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</si>
  <si>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</si>
  <si>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</si>
  <si>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</si>
  <si>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</si>
  <si>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</si>
  <si>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</si>
  <si>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</si>
  <si>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</si>
  <si>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</si>
  <si>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</si>
  <si>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</si>
  <si>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</si>
  <si>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</si>
  <si>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</si>
  <si>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</si>
  <si>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</si>
  <si>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</si>
  <si>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</si>
  <si>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</si>
  <si>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</si>
  <si>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</si>
  <si>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</si>
  <si>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</si>
  <si>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</si>
  <si>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</si>
  <si>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</si>
  <si>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</si>
  <si>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</si>
  <si>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</si>
  <si>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</si>
  <si>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</si>
  <si>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</si>
  <si>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</si>
  <si>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</si>
  <si>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</si>
  <si>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</si>
  <si>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</si>
  <si>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</si>
  <si>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</si>
  <si>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</si>
  <si>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</si>
  <si>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</si>
  <si>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</si>
  <si>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</si>
  <si>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</si>
  <si>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</si>
  <si>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</si>
  <si>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</si>
  <si>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</si>
  <si>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</si>
  <si>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</si>
  <si>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</si>
  <si>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</si>
  <si>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</si>
  <si>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</si>
  <si>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</si>
  <si>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</si>
  <si>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</si>
  <si>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</si>
  <si>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</si>
  <si>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</si>
  <si>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</si>
  <si>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</si>
  <si>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</si>
  <si>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</si>
  <si>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</si>
  <si>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</si>
  <si>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</si>
  <si>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</si>
  <si>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</si>
  <si>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</si>
  <si>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</si>
  <si>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</si>
  <si>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</si>
  <si>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</si>
  <si>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</si>
  <si>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</si>
  <si>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</si>
  <si>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</si>
  <si>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</si>
  <si>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</si>
  <si>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</si>
  <si>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</si>
  <si>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</si>
  <si>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</si>
  <si>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</si>
  <si>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</si>
  <si>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</si>
  <si>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</si>
  <si>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</si>
  <si>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</si>
  <si>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</si>
  <si>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</si>
  <si>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</si>
  <si>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</si>
  <si>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</si>
  <si>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</si>
  <si>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</si>
  <si>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</si>
  <si>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</si>
  <si>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</si>
  <si>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</si>
  <si>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</si>
  <si>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</si>
  <si>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</si>
  <si>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</si>
  <si>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</si>
  <si>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</si>
  <si>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</si>
  <si>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</si>
  <si>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</si>
  <si>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</si>
  <si>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</si>
  <si>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</si>
  <si>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</si>
  <si>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</si>
  <si>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</si>
  <si>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</si>
  <si>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</si>
  <si>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</si>
  <si>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</si>
  <si>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</si>
  <si>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</si>
  <si>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</si>
  <si>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</si>
  <si>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</si>
  <si>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</si>
  <si>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</si>
  <si>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</si>
  <si>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</si>
  <si>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</si>
  <si>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</si>
  <si>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</si>
  <si>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</si>
  <si>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</si>
  <si>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</si>
  <si>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</si>
  <si>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</si>
  <si>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</si>
  <si>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</si>
  <si>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</si>
  <si>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</si>
  <si>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</si>
  <si>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</si>
  <si>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</si>
  <si>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</si>
  <si>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</si>
  <si>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</si>
  <si>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</si>
  <si>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</si>
  <si>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</si>
  <si>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</si>
  <si>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</si>
  <si>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</si>
  <si>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</si>
  <si>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</si>
  <si>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</si>
  <si>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</si>
  <si>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</si>
  <si>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</si>
  <si>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</si>
  <si>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</si>
  <si>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</si>
  <si>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</si>
  <si>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</si>
  <si>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</si>
  <si>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</si>
  <si>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</si>
  <si>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</si>
  <si>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</si>
  <si>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</si>
  <si>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</si>
  <si>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</si>
  <si>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</si>
  <si>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</si>
  <si>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</si>
  <si>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</si>
  <si>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</si>
  <si>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</si>
  <si>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</si>
  <si>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</si>
  <si>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</si>
  <si>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</si>
  <si>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</si>
  <si>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</si>
  <si>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</si>
  <si>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</si>
  <si>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</si>
  <si>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</si>
  <si>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</si>
  <si>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</si>
  <si>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</si>
  <si>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</si>
  <si>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</si>
  <si>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</si>
  <si>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</si>
  <si>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</si>
  <si>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</si>
  <si>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</si>
  <si>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</si>
  <si>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</si>
  <si>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</si>
  <si>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</si>
  <si>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</si>
  <si>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</si>
  <si>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</si>
  <si>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</si>
  <si>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</si>
  <si>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</si>
  <si>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</si>
  <si>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</si>
  <si>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</si>
  <si>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</si>
  <si>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</si>
  <si>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</si>
  <si>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</si>
  <si>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</si>
  <si>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</si>
  <si>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</si>
  <si>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</si>
  <si>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</si>
  <si>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</si>
  <si>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</si>
  <si>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</si>
  <si>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</si>
  <si>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</si>
  <si>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</si>
  <si>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</si>
  <si>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</si>
  <si>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</si>
  <si>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</si>
  <si>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</si>
  <si>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</si>
  <si>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</si>
  <si>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</si>
  <si>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</si>
  <si>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</si>
  <si>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</si>
  <si>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</si>
  <si>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</si>
  <si>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</si>
  <si>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</si>
  <si>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</si>
  <si>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</si>
  <si>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</si>
  <si>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</si>
  <si>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</si>
  <si>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</si>
  <si>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</si>
  <si>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</si>
  <si>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</si>
  <si>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</si>
  <si>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</si>
  <si>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</si>
  <si>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</si>
  <si>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</si>
  <si>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</si>
  <si>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</si>
  <si>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</si>
  <si>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</si>
  <si>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</si>
  <si>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</si>
  <si>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</si>
  <si>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</si>
  <si>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</si>
  <si>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</si>
  <si>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</si>
  <si>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</si>
  <si>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</si>
  <si>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</si>
  <si>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</si>
  <si>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</si>
  <si>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</si>
  <si>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</si>
  <si>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</si>
  <si>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</si>
  <si>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</si>
  <si>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</si>
  <si>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</si>
  <si>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</si>
  <si>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</si>
  <si>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</si>
  <si>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</si>
  <si>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</si>
  <si>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</si>
  <si>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</si>
  <si>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</si>
  <si>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</si>
  <si>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</si>
  <si>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</si>
  <si>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</si>
  <si>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</si>
  <si>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</si>
  <si>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</si>
  <si>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</si>
  <si>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</si>
  <si>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</si>
  <si>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</si>
  <si>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</si>
  <si>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</si>
  <si>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</si>
  <si>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</si>
  <si>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</si>
  <si>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</si>
  <si>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</si>
  <si>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</si>
  <si>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</si>
  <si>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</si>
  <si>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</si>
  <si>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</si>
  <si>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</si>
  <si>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</si>
  <si>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</si>
  <si>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</si>
  <si>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</si>
  <si>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</si>
  <si>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</si>
  <si>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</si>
  <si>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</si>
  <si>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</si>
  <si>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</si>
  <si>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</si>
  <si>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</si>
  <si>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</si>
  <si>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</si>
  <si>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</si>
  <si>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</si>
  <si>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</si>
  <si>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</si>
  <si>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</si>
  <si>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</si>
  <si>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</si>
  <si>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</si>
  <si>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</si>
  <si>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</si>
  <si>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</si>
  <si>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</si>
  <si>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</si>
  <si>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</si>
  <si>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</si>
  <si>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</si>
  <si>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</si>
  <si>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</si>
  <si>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</si>
  <si>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</si>
  <si>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</si>
  <si>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</si>
  <si>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</si>
  <si>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</si>
  <si>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</si>
  <si>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</si>
  <si>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</si>
  <si>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</si>
  <si>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</si>
  <si>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</si>
  <si>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</si>
  <si>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</si>
  <si>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</si>
  <si>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</si>
  <si>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</si>
  <si>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</si>
  <si>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</si>
  <si>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</si>
  <si>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</si>
  <si>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</si>
  <si>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</si>
  <si>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</si>
  <si>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</si>
  <si>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</si>
  <si>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</si>
  <si>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</si>
  <si>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</si>
  <si>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</si>
  <si>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</si>
  <si>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</si>
  <si>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</si>
  <si>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</si>
  <si>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</si>
  <si>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</si>
  <si>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</si>
  <si>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</si>
  <si>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</si>
  <si>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</si>
  <si>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</si>
  <si>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</si>
  <si>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</si>
  <si>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</si>
  <si>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</si>
  <si>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</si>
  <si>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</si>
  <si>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</si>
  <si>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</si>
  <si>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</si>
  <si>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</si>
  <si>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</si>
  <si>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</si>
  <si>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</si>
  <si>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</si>
  <si>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</si>
  <si>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</si>
  <si>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</si>
  <si>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</si>
  <si>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</si>
  <si>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</si>
  <si>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</si>
  <si>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</si>
  <si>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</si>
  <si>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</si>
  <si>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</si>
  <si>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</si>
  <si>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</si>
  <si>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</si>
  <si>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</si>
  <si>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</si>
  <si>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</si>
  <si>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</si>
  <si>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</si>
  <si>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</si>
  <si>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</si>
  <si>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</si>
  <si>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</si>
  <si>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</si>
  <si>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</si>
  <si>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</si>
  <si>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</si>
  <si>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</si>
  <si>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</si>
  <si>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</si>
  <si>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</si>
  <si>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</si>
  <si>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</si>
  <si>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</si>
  <si>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</si>
  <si>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</si>
  <si>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</si>
  <si>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</si>
  <si>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</si>
  <si>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</si>
  <si>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</si>
  <si>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</si>
  <si>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</si>
  <si>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</si>
  <si>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</si>
  <si>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</si>
  <si>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</si>
  <si>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</si>
  <si>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</si>
  <si>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</si>
  <si>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</si>
  <si>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</si>
  <si>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</si>
  <si>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</si>
  <si>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</si>
  <si>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</si>
  <si>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</si>
  <si>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</si>
  <si>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</si>
  <si>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</si>
  <si>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</si>
  <si>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</si>
  <si>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</si>
  <si>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</si>
  <si>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</si>
  <si>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</si>
  <si>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</si>
  <si>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</si>
  <si>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</si>
  <si>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</si>
  <si>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</si>
  <si>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</si>
  <si>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</si>
  <si>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</si>
  <si>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</si>
  <si>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</si>
  <si>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</si>
  <si>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</si>
  <si>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</si>
  <si>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</si>
  <si>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</si>
  <si>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</si>
  <si>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</si>
  <si>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</si>
  <si>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</si>
  <si>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</si>
  <si>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</si>
  <si>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</si>
  <si>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</si>
  <si>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</si>
  <si>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</si>
  <si>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</si>
  <si>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</si>
  <si>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</si>
  <si>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</si>
  <si>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</si>
  <si>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</si>
  <si>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</si>
  <si>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</si>
  <si>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</si>
  <si>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</si>
  <si>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</si>
  <si>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</si>
  <si>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</si>
  <si>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</si>
  <si>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</si>
  <si>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</si>
  <si>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</si>
  <si>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</si>
  <si>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</si>
  <si>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</si>
  <si>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</si>
  <si>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</si>
  <si>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</si>
  <si>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</si>
  <si>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</si>
  <si>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</si>
  <si>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</si>
  <si>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</si>
  <si>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</si>
  <si>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</si>
  <si>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</si>
  <si>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</si>
  <si>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</si>
  <si>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</si>
  <si>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</si>
  <si>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</si>
  <si>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</si>
  <si>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</si>
  <si>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</si>
  <si>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</si>
  <si>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</si>
  <si>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</si>
  <si>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</si>
  <si>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</si>
  <si>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</si>
  <si>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</si>
  <si>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</si>
  <si>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</si>
  <si>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</si>
  <si>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</si>
  <si>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</si>
  <si>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</si>
  <si>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</si>
  <si>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</si>
  <si>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</si>
  <si>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</si>
  <si>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</si>
  <si>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</si>
  <si>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</si>
  <si>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</si>
  <si>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</si>
  <si>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</si>
  <si>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</si>
  <si>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</si>
  <si>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</si>
  <si>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</si>
  <si>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</si>
  <si>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</si>
  <si>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</si>
  <si>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</si>
  <si>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</si>
  <si>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</si>
  <si>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</si>
  <si>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</si>
  <si>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</si>
  <si>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</si>
  <si>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</si>
  <si>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</si>
  <si>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</si>
  <si>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</si>
  <si>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</si>
  <si>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</si>
  <si>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</si>
  <si>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</si>
  <si>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</si>
  <si>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</si>
  <si>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</si>
  <si>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</si>
  <si>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</si>
  <si>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</si>
  <si>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</si>
  <si>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</si>
  <si>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</si>
  <si>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</si>
  <si>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</si>
  <si>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</si>
  <si>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</si>
  <si>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</si>
  <si>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</si>
  <si>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</si>
  <si>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</si>
  <si>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</si>
  <si>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</si>
  <si>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</si>
  <si>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</si>
  <si>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</si>
  <si>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</si>
  <si>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</si>
  <si>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</si>
  <si>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</si>
  <si>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</si>
  <si>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</si>
  <si>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</si>
  <si>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</si>
  <si>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</si>
  <si>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</si>
  <si>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</si>
  <si>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</si>
  <si>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</si>
  <si>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</si>
  <si>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</si>
  <si>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</si>
  <si>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</si>
  <si>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</si>
  <si>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</si>
  <si>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</si>
  <si>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</si>
  <si>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</si>
  <si>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</si>
  <si>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</si>
  <si>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</si>
  <si>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</si>
  <si>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</si>
  <si>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</si>
  <si>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</si>
  <si>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</si>
  <si>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</si>
  <si>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</si>
  <si>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</si>
  <si>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</si>
  <si>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</si>
  <si>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</si>
  <si>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</si>
  <si>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</si>
  <si>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</si>
  <si>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</si>
  <si>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</si>
  <si>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</si>
  <si>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</si>
  <si>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</si>
  <si>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</si>
  <si>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</si>
  <si>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</si>
  <si>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</si>
  <si>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</si>
  <si>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</si>
  <si>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</si>
  <si>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</si>
  <si>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</si>
  <si>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</si>
  <si>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</si>
  <si>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</si>
  <si>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</si>
  <si>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</si>
  <si>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</si>
  <si>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</si>
  <si>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</si>
  <si>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</si>
  <si>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</si>
  <si>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</si>
  <si>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</si>
  <si>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</si>
  <si>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</si>
  <si>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</si>
  <si>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</si>
  <si>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</si>
  <si>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</si>
  <si>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</si>
  <si>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</si>
  <si>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</si>
  <si>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</si>
  <si>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</si>
  <si>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</si>
  <si>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</si>
  <si>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</si>
  <si>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</si>
  <si>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</si>
  <si>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</si>
  <si>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</si>
  <si>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</si>
  <si>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</si>
  <si>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</si>
  <si>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</si>
  <si>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</si>
  <si>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</si>
  <si>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</si>
  <si>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</si>
  <si>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</si>
  <si>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</si>
  <si>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</si>
  <si>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</si>
  <si>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</si>
  <si>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</si>
  <si>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</si>
  <si>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</si>
  <si>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</si>
  <si>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</si>
  <si>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</si>
  <si>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</si>
  <si>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</si>
  <si>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</si>
  <si>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</si>
  <si>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</si>
  <si>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</si>
  <si>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</si>
  <si>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</si>
  <si>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</si>
  <si>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</si>
  <si>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</si>
  <si>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</si>
  <si>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</si>
  <si>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</si>
  <si>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</si>
  <si>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</si>
  <si>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</si>
  <si>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</si>
  <si>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</si>
  <si>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</si>
  <si>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</si>
  <si>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</si>
  <si>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</si>
  <si>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</si>
  <si>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</si>
  <si>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</si>
  <si>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</si>
  <si>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</si>
  <si>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</si>
  <si>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</si>
  <si>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</si>
  <si>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</si>
  <si>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</si>
  <si>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</si>
  <si>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</si>
  <si>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</si>
  <si>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</si>
  <si>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</si>
  <si>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</si>
  <si>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</si>
  <si>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</si>
  <si>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</si>
  <si>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</si>
  <si>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</si>
  <si>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</si>
  <si>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</si>
  <si>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</si>
  <si>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</si>
  <si>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</si>
  <si>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</si>
  <si>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</si>
  <si>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</si>
  <si>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</si>
  <si>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</si>
  <si>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</si>
  <si>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</si>
  <si>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</si>
  <si>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</si>
  <si>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</si>
  <si>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</si>
  <si>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</si>
  <si>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</si>
  <si>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</si>
  <si>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</si>
  <si>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</si>
  <si>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</si>
  <si>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</si>
  <si>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</si>
  <si>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</si>
  <si>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</si>
  <si>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</si>
  <si>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</si>
  <si>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</si>
  <si>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</si>
  <si>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</si>
  <si>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</si>
  <si>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</si>
  <si>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</si>
  <si>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</si>
  <si>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</si>
  <si>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</si>
  <si>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</si>
  <si>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</si>
  <si>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</si>
  <si>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</si>
  <si>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</si>
  <si>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</si>
  <si>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</si>
  <si>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</si>
  <si>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</si>
  <si>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</si>
  <si>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</si>
  <si>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</si>
  <si>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</si>
  <si>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</si>
  <si>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</si>
  <si>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</si>
  <si>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</si>
  <si>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</si>
  <si>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</si>
  <si>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</si>
  <si>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</si>
  <si>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</si>
  <si>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</si>
  <si>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</si>
  <si>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</si>
  <si>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</si>
  <si>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</si>
  <si>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</si>
  <si>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</si>
  <si>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</si>
  <si>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</si>
  <si>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</si>
  <si>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</si>
  <si>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</si>
  <si>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</si>
  <si>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</si>
  <si>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</si>
  <si>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</si>
  <si>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</si>
  <si>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</si>
  <si>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</si>
  <si>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</si>
  <si>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</si>
  <si>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</si>
  <si>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</si>
  <si>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</si>
  <si>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</si>
  <si>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</si>
  <si>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</si>
  <si>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</si>
  <si>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</si>
  <si>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</si>
  <si>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</si>
  <si>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</si>
  <si>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</si>
  <si>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</si>
  <si>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</si>
  <si>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</si>
  <si>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</si>
  <si>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</si>
  <si>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</si>
  <si>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</si>
  <si>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</si>
  <si>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</si>
  <si>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</si>
  <si>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</si>
  <si>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</si>
  <si>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</si>
  <si>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</si>
  <si>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</si>
  <si>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</si>
  <si>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</si>
  <si>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</si>
  <si>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</si>
  <si>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</si>
  <si>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</si>
  <si>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</si>
  <si>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</si>
  <si>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</si>
  <si>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</si>
  <si>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</si>
  <si>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</si>
  <si>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</si>
  <si>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</si>
  <si>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</si>
  <si>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</si>
  <si>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</si>
  <si>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</si>
  <si>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</si>
  <si>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</si>
  <si>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</si>
  <si>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</si>
  <si>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</si>
  <si>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</si>
  <si>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</si>
  <si>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</si>
  <si>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</si>
  <si>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</si>
  <si>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</si>
  <si>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</si>
  <si>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</si>
  <si>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</si>
  <si>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</si>
  <si>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</si>
  <si>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</si>
  <si>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</si>
  <si>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</si>
  <si>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</si>
  <si>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</si>
  <si>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</si>
  <si>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</si>
  <si>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</si>
  <si>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</si>
  <si>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</si>
  <si>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</si>
  <si>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</si>
  <si>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</si>
  <si>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</si>
  <si>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</si>
  <si>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</si>
  <si>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</si>
  <si>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</si>
  <si>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</si>
  <si>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</si>
  <si>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</si>
  <si>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</si>
  <si>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</si>
  <si>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</si>
  <si>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</si>
  <si>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</si>
  <si>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</si>
  <si>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</si>
  <si>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</si>
  <si>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</si>
  <si>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</si>
  <si>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</si>
  <si>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</si>
  <si>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</si>
  <si>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</si>
  <si>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</si>
  <si>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</si>
  <si>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</si>
  <si>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</si>
  <si>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</si>
  <si>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</si>
  <si>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</si>
  <si>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</si>
  <si>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</si>
  <si>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</si>
  <si>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</si>
  <si>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</si>
  <si>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</si>
  <si>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</si>
  <si>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</si>
  <si>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</si>
  <si>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</si>
  <si>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</si>
  <si>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</si>
  <si>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</si>
  <si>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</si>
  <si>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</si>
  <si>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</si>
  <si>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</si>
  <si>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</si>
  <si>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</si>
  <si>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</si>
  <si>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</si>
  <si>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</si>
  <si>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</si>
  <si>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</si>
  <si>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</si>
  <si>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</si>
  <si>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</si>
  <si>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</si>
  <si>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</si>
  <si>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</si>
  <si>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</si>
  <si>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</si>
  <si>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</si>
  <si>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</si>
  <si>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</si>
  <si>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</si>
  <si>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</si>
  <si>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</si>
  <si>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</si>
  <si>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</si>
  <si>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</si>
  <si>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</si>
  <si>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</si>
  <si>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</si>
  <si>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</si>
  <si>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</si>
  <si>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</si>
  <si>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</si>
  <si>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</si>
  <si>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</si>
  <si>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</si>
  <si>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</si>
  <si>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</si>
  <si>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</si>
  <si>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</si>
  <si>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</si>
  <si>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</si>
  <si>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</si>
  <si>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</si>
  <si>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</si>
  <si>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</si>
  <si>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</si>
  <si>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</si>
  <si>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</si>
  <si>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</si>
  <si>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</si>
  <si>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</si>
  <si>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</si>
  <si>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</si>
  <si>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</si>
  <si>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</si>
  <si>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</si>
  <si>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</si>
  <si>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</si>
  <si>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</si>
  <si>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</si>
  <si>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</si>
  <si>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</si>
  <si>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</si>
  <si>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</si>
  <si>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</si>
  <si>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</si>
  <si>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</si>
  <si>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</si>
  <si>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</si>
  <si>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</si>
  <si>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</si>
  <si>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</si>
  <si>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</si>
  <si>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</si>
  <si>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</si>
  <si>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</si>
  <si>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</si>
  <si>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</si>
  <si>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</si>
  <si>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</si>
  <si>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</si>
  <si>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</si>
  <si>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</si>
  <si>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</si>
  <si>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</si>
  <si>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</si>
  <si>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</si>
  <si>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</si>
  <si>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</si>
  <si>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</si>
  <si>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</si>
  <si>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</si>
  <si>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</si>
  <si>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</si>
  <si>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</si>
  <si>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</si>
  <si>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</si>
  <si>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</si>
  <si>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</si>
  <si>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</si>
  <si>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</si>
  <si>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</si>
  <si>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</si>
  <si>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</si>
  <si>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</si>
  <si>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</si>
  <si>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</si>
  <si>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</si>
  <si>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</si>
  <si>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</si>
  <si>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</si>
  <si>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</si>
  <si>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</si>
  <si>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</si>
  <si>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</si>
  <si>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</si>
  <si>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</si>
  <si>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</si>
  <si>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</si>
  <si>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</si>
  <si>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</si>
  <si>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</si>
  <si>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</si>
  <si>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</si>
  <si>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</si>
  <si>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</si>
  <si>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</si>
  <si>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</si>
  <si>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</si>
  <si>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</si>
  <si>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</si>
  <si>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</si>
  <si>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</si>
  <si>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</si>
  <si>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</si>
  <si>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</si>
  <si>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</si>
  <si>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</si>
  <si>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</si>
  <si>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</si>
  <si>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</si>
  <si>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</si>
  <si>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</si>
  <si>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</si>
  <si>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</si>
  <si>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</si>
  <si>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</si>
  <si>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</si>
  <si>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</si>
  <si>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</si>
  <si>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</si>
  <si>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</si>
  <si>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</si>
  <si>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</si>
  <si>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</si>
  <si>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</si>
  <si>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</si>
  <si>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</si>
  <si>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</si>
  <si>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</si>
  <si>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</si>
  <si>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</si>
  <si>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</si>
  <si>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</si>
  <si>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</si>
  <si>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</si>
  <si>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</si>
  <si>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</si>
  <si>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</si>
  <si>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</si>
  <si>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</si>
  <si>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</si>
  <si>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</si>
  <si>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</si>
  <si>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</si>
  <si>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</si>
  <si>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</si>
  <si>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</si>
  <si>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</si>
  <si>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</si>
  <si>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</si>
  <si>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</si>
  <si>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</si>
  <si>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</si>
  <si>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</si>
  <si>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</si>
  <si>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</si>
  <si>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</si>
  <si>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</si>
  <si>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</si>
  <si>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</si>
  <si>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</si>
  <si>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</si>
  <si>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</si>
  <si>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</si>
  <si>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</si>
  <si>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</si>
  <si>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</si>
  <si>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</si>
  <si>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</si>
  <si>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</si>
  <si>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</si>
  <si>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</si>
  <si>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</si>
  <si>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</si>
  <si>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</si>
  <si>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</si>
  <si>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</si>
  <si>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</si>
  <si>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</si>
  <si>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</si>
  <si>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</si>
  <si>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</si>
  <si>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</si>
  <si>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</si>
  <si>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</si>
  <si>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</si>
  <si>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</si>
  <si>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</si>
  <si>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</si>
  <si>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</si>
  <si>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</si>
  <si>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</si>
  <si>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</si>
  <si>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</si>
  <si>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</si>
  <si>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</si>
  <si>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</si>
  <si>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</si>
  <si>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</si>
  <si>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</si>
  <si>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</si>
  <si>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</si>
  <si>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</si>
  <si>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</si>
  <si>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</si>
  <si>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</si>
  <si>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</si>
  <si>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</si>
  <si>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</si>
  <si>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</si>
  <si>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</si>
  <si>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</si>
  <si>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</si>
  <si>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</si>
  <si>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</si>
  <si>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</si>
  <si>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</si>
  <si>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</si>
  <si>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</si>
  <si>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</si>
  <si>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</si>
  <si>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</si>
  <si>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</si>
  <si>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</si>
  <si>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</si>
  <si>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</si>
  <si>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</si>
  <si>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</si>
  <si>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</si>
  <si>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</si>
  <si>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</si>
  <si>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</si>
  <si>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</si>
  <si>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</si>
  <si>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</si>
  <si>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</si>
  <si>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</si>
  <si>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</si>
  <si>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</si>
  <si>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</si>
  <si>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</si>
  <si>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</si>
  <si>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</si>
  <si>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</si>
  <si>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</si>
  <si>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</si>
  <si>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</si>
  <si>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</si>
  <si>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</si>
  <si>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</si>
  <si>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</si>
  <si>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</si>
  <si>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</si>
  <si>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</si>
  <si>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</si>
  <si>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</si>
  <si>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</si>
  <si>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</si>
  <si>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</si>
  <si>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</si>
  <si>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</si>
  <si>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</si>
  <si>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</si>
  <si>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</si>
  <si>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</si>
  <si>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</si>
  <si>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</si>
  <si>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</si>
  <si>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</si>
  <si>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</si>
  <si>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</si>
  <si>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</si>
  <si>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</si>
  <si>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</si>
  <si>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</si>
  <si>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</si>
  <si>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</si>
  <si>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</si>
  <si>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</si>
  <si>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</si>
  <si>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</si>
  <si>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</si>
  <si>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</si>
  <si>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</si>
  <si>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</si>
  <si>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</si>
  <si>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</si>
  <si>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</si>
  <si>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</si>
  <si>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</si>
  <si>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</si>
  <si>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</si>
  <si>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</si>
  <si>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</si>
  <si>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</si>
  <si>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</si>
  <si>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</si>
  <si>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</si>
  <si>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</si>
  <si>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</si>
  <si>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</si>
  <si>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</si>
  <si>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</si>
  <si>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</si>
  <si>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</si>
  <si>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</si>
  <si>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</si>
  <si>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</si>
  <si>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</si>
  <si>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</si>
  <si>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</si>
  <si>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</si>
  <si>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</si>
  <si>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</si>
  <si>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</si>
  <si>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</si>
  <si>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</si>
  <si>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</si>
  <si>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</si>
  <si>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</si>
  <si>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</si>
  <si>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</si>
  <si>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</si>
  <si>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</si>
  <si>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</si>
  <si>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</si>
  <si>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</si>
  <si>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</si>
  <si>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</si>
  <si>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</si>
  <si>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</si>
  <si>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</si>
  <si>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</si>
  <si>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</si>
  <si>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</si>
  <si>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</si>
  <si>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</si>
  <si>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</si>
  <si>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</si>
  <si>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</si>
  <si>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</si>
  <si>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</si>
  <si>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</si>
  <si>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</si>
  <si>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</si>
  <si>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</si>
  <si>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</si>
  <si>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</si>
  <si>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</si>
  <si>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</si>
  <si>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</si>
  <si>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</si>
  <si>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</si>
  <si>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</si>
  <si>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</si>
  <si>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</si>
  <si>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</si>
  <si>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</si>
  <si>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</si>
  <si>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</si>
  <si>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</si>
  <si>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</si>
  <si>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</si>
  <si>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</si>
  <si>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</si>
  <si>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</si>
  <si>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</si>
  <si>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</si>
  <si>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</si>
  <si>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</si>
  <si>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</si>
  <si>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</si>
  <si>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</si>
  <si>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</si>
  <si>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</si>
  <si>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</si>
  <si>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</si>
  <si>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</si>
  <si>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</si>
  <si>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</si>
  <si>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</si>
  <si>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</si>
  <si>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</si>
  <si>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</si>
  <si>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</si>
  <si>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</si>
  <si>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</si>
  <si>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</si>
  <si>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</si>
  <si>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</si>
  <si>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</si>
  <si>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</si>
  <si>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</si>
  <si>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</si>
  <si>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</si>
  <si>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</si>
  <si>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</si>
  <si>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</si>
  <si>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</si>
  <si>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</si>
  <si>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</si>
  <si>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</si>
  <si>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</si>
  <si>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</si>
  <si>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</si>
  <si>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</si>
  <si>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</si>
  <si>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</si>
  <si>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</si>
  <si>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</si>
  <si>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</si>
  <si>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</si>
  <si>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</si>
  <si>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</si>
  <si>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</si>
  <si>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</si>
  <si>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</si>
  <si>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</si>
  <si>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</si>
  <si>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</si>
  <si>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</si>
  <si>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</si>
  <si>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</si>
  <si>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</si>
  <si>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</si>
  <si>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</si>
  <si>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</si>
  <si>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</si>
  <si>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</si>
  <si>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</si>
  <si>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</si>
  <si>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</si>
  <si>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</si>
  <si>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</si>
  <si>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</si>
  <si>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</si>
  <si>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</si>
  <si>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</si>
  <si>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</si>
  <si>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</si>
  <si>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</si>
  <si>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</si>
  <si>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</si>
  <si>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</si>
  <si>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</si>
  <si>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</si>
  <si>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</si>
  <si>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</si>
  <si>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</si>
  <si>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</si>
  <si>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</si>
  <si>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</si>
  <si>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</si>
  <si>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</si>
  <si>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</si>
  <si>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</si>
  <si>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</si>
  <si>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</si>
  <si>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</si>
  <si>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</si>
  <si>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</si>
  <si>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</si>
  <si>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</si>
  <si>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</si>
  <si>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</si>
  <si>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</si>
  <si>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</si>
  <si>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</si>
  <si>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</si>
  <si>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</si>
  <si>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</si>
  <si>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</si>
  <si>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</si>
  <si>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</si>
  <si>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</si>
  <si>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</si>
  <si>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</si>
  <si>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</si>
  <si>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</si>
  <si>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</si>
  <si>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</si>
  <si>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</si>
  <si>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</si>
  <si>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</si>
  <si>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</si>
  <si>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</si>
  <si>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</si>
  <si>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</si>
  <si>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</si>
  <si>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</si>
  <si>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</si>
  <si>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</si>
  <si>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</si>
  <si>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</si>
  <si>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</si>
  <si>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</si>
  <si>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</si>
  <si>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</si>
  <si>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</si>
  <si>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</si>
  <si>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</si>
  <si>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</si>
  <si>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</si>
  <si>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</si>
  <si>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</si>
  <si>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</si>
  <si>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</si>
  <si>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</si>
  <si>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</si>
  <si>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</si>
  <si>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</si>
  <si>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</si>
  <si>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</si>
  <si>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</si>
  <si>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</si>
  <si>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</si>
  <si>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</si>
  <si>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</si>
  <si>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</si>
  <si>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</si>
  <si>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</si>
  <si>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</si>
  <si>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</si>
  <si>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</si>
  <si>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</si>
  <si>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</si>
  <si>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</si>
  <si>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</si>
  <si>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</si>
  <si>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</si>
  <si>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</si>
  <si>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</si>
  <si>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</si>
  <si>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</si>
  <si>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</si>
  <si>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</si>
  <si>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</si>
  <si>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</si>
  <si>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</si>
  <si>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</si>
  <si>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</si>
  <si>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</si>
  <si>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</si>
  <si>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</si>
  <si>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</si>
  <si>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</si>
  <si>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</si>
  <si>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</si>
  <si>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</si>
  <si>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</si>
  <si>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</si>
  <si>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</si>
  <si>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</si>
  <si>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</si>
  <si>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</si>
  <si>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</si>
  <si>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</si>
  <si>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</si>
  <si>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</si>
  <si>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</si>
  <si>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</si>
  <si>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</si>
  <si>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</si>
  <si>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</si>
  <si>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</si>
  <si>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</si>
  <si>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</si>
  <si>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</si>
  <si>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</si>
  <si>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</si>
  <si>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</si>
  <si>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</si>
  <si>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</si>
  <si>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</si>
  <si>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</si>
  <si>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</si>
  <si>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</si>
  <si>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</si>
  <si>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</si>
  <si>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</si>
  <si>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</si>
  <si>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</si>
  <si>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</si>
  <si>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</si>
  <si>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</si>
  <si>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</si>
  <si>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</si>
  <si>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</si>
  <si>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</si>
  <si>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</si>
  <si>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</si>
  <si>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</si>
  <si>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</si>
  <si>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</si>
  <si>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</si>
  <si>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</si>
  <si>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</si>
  <si>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</si>
  <si>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</si>
  <si>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</si>
  <si>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</si>
  <si>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</si>
  <si>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</si>
  <si>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</si>
  <si>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</si>
  <si>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</si>
  <si>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</si>
  <si>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</si>
  <si>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</si>
  <si>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</si>
  <si>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</si>
  <si>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</si>
  <si>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</si>
  <si>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</si>
  <si>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</si>
  <si>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</si>
  <si>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</si>
  <si>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</si>
  <si>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</si>
  <si>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</si>
  <si>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</si>
  <si>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</si>
  <si>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</si>
  <si>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</si>
  <si>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</si>
  <si>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</si>
  <si>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</si>
  <si>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</si>
  <si>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</si>
  <si>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</si>
  <si>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</si>
  <si>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</si>
  <si>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</si>
  <si>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</si>
  <si>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</si>
  <si>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</si>
  <si>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</si>
  <si>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</si>
  <si>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</si>
  <si>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</si>
  <si>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</si>
  <si>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</si>
  <si>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</si>
  <si>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</si>
  <si>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</si>
  <si>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</si>
  <si>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</si>
  <si>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</si>
  <si>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</si>
  <si>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</si>
  <si>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</si>
  <si>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</si>
  <si>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</si>
  <si>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</si>
  <si>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</si>
  <si>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</si>
  <si>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</si>
  <si>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</si>
  <si>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</si>
  <si>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</si>
  <si>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</si>
  <si>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</si>
  <si>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</si>
  <si>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</si>
  <si>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</si>
  <si>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</si>
  <si>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</si>
  <si>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</si>
  <si>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</si>
  <si>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</si>
  <si>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</si>
  <si>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</si>
  <si>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</si>
  <si>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</si>
  <si>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</si>
  <si>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</si>
  <si>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</si>
  <si>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</si>
  <si>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</si>
  <si>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</si>
  <si>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</si>
  <si>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</si>
  <si>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</si>
  <si>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</si>
  <si>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</si>
  <si>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</si>
  <si>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</si>
  <si>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</si>
  <si>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</si>
  <si>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</si>
  <si>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</si>
  <si>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</si>
  <si>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</si>
  <si>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</si>
  <si>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</si>
  <si>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</si>
  <si>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</si>
  <si>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</si>
  <si>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</si>
  <si>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</si>
  <si>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</si>
  <si>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</si>
  <si>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</si>
  <si>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</si>
  <si>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</si>
  <si>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</si>
  <si>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</si>
  <si>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</si>
  <si>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</si>
  <si>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</si>
  <si>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</si>
  <si>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</si>
  <si>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</si>
  <si>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</si>
  <si>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</si>
  <si>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</si>
  <si>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</si>
  <si>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</si>
  <si>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</si>
  <si>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</si>
  <si>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</si>
  <si>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</si>
  <si>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</si>
  <si>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</si>
  <si>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</si>
  <si>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</si>
  <si>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</si>
  <si>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</si>
  <si>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</si>
  <si>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</si>
  <si>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</si>
  <si>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</si>
  <si>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</si>
  <si>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</si>
  <si>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</si>
  <si>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</si>
  <si>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</si>
  <si>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</si>
  <si>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</si>
  <si>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</si>
  <si>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</si>
  <si>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</si>
  <si>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</si>
  <si>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</si>
  <si>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</si>
  <si>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</si>
  <si>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</si>
  <si>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</si>
  <si>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</si>
  <si>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</si>
  <si>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</si>
  <si>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</si>
  <si>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</si>
  <si>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</si>
  <si>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</si>
  <si>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</si>
  <si>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</si>
  <si>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</si>
  <si>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</si>
  <si>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</si>
  <si>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</si>
  <si>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</si>
  <si>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</si>
  <si>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</si>
  <si>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</si>
  <si>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</si>
  <si>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</si>
  <si>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</si>
  <si>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</si>
  <si>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</si>
  <si>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</si>
  <si>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</si>
  <si>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</si>
  <si>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</si>
  <si>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</si>
  <si>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</si>
  <si>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</si>
  <si>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</si>
  <si>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</si>
  <si>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</si>
  <si>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</si>
  <si>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</si>
  <si>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</si>
  <si>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</si>
  <si>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</si>
  <si>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</si>
  <si>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</si>
  <si>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</si>
  <si>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</si>
  <si>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</si>
  <si>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</si>
  <si>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</si>
  <si>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</si>
  <si>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</si>
  <si>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</si>
  <si>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</si>
  <si>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</si>
  <si>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</si>
  <si>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</si>
  <si>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</si>
  <si>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</si>
  <si>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</si>
  <si>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</si>
  <si>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</si>
  <si>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</si>
  <si>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</si>
  <si>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</si>
  <si>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</si>
  <si>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</si>
  <si>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</si>
  <si>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</si>
  <si>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</si>
  <si>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</si>
  <si>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</si>
  <si>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</si>
  <si>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</si>
  <si>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</si>
  <si>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</si>
  <si>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</si>
  <si>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</si>
  <si>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</si>
  <si>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</si>
  <si>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</si>
  <si>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</si>
  <si>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</si>
  <si>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</si>
  <si>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</si>
  <si>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</si>
  <si>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</si>
  <si>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</si>
  <si>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</si>
  <si>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</si>
  <si>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</si>
  <si>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</si>
  <si>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</si>
  <si>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</si>
  <si>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</si>
  <si>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</si>
  <si>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</si>
  <si>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</si>
  <si>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</si>
  <si>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</si>
  <si>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</si>
  <si>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</si>
  <si>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</si>
  <si>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</si>
  <si>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</si>
  <si>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</si>
  <si>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</si>
  <si>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</si>
  <si>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</si>
  <si>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</si>
  <si>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</si>
  <si>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</si>
  <si>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</si>
  <si>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</si>
  <si>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</si>
  <si>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</si>
  <si>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</si>
  <si>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</si>
  <si>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</si>
  <si>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</si>
  <si>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</si>
  <si>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</si>
  <si>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</si>
  <si>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</si>
  <si>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</si>
  <si>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</si>
  <si>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</si>
  <si>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</si>
  <si>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</si>
  <si>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</si>
  <si>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</si>
  <si>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</si>
  <si>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</si>
  <si>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</si>
  <si>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</si>
  <si>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</si>
  <si>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</si>
  <si>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</si>
  <si>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</si>
  <si>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</si>
  <si>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</si>
  <si>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</si>
  <si>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</si>
  <si>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</si>
  <si>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</si>
  <si>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</si>
  <si>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</si>
  <si>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</si>
  <si>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</si>
  <si>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</si>
  <si>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</si>
  <si>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</si>
  <si>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</si>
  <si>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</si>
  <si>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</si>
  <si>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</si>
  <si>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</si>
  <si>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</si>
  <si>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</si>
  <si>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</si>
  <si>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</si>
  <si>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</si>
  <si>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</si>
  <si>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</si>
  <si>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</si>
  <si>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</si>
  <si>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</si>
  <si>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</si>
  <si>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</si>
  <si>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</si>
  <si>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</si>
  <si>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</si>
  <si>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</si>
  <si>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</si>
  <si>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</si>
  <si>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</si>
  <si>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</si>
  <si>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</si>
  <si>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</si>
  <si>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</si>
  <si>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</si>
  <si>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</si>
  <si>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</si>
  <si>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</si>
  <si>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</si>
  <si>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</si>
  <si>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</si>
  <si>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</si>
  <si>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</si>
  <si>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</si>
  <si>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</si>
  <si>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</si>
  <si>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</si>
  <si>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</si>
  <si>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</si>
  <si>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</si>
  <si>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</si>
  <si>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</si>
  <si>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</si>
  <si>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</si>
  <si>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</si>
  <si>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</si>
  <si>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</si>
  <si>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</si>
  <si>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</si>
  <si>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</si>
  <si>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</si>
  <si>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</si>
  <si>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</si>
  <si>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</si>
  <si>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</si>
  <si>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</si>
  <si>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</si>
  <si>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</si>
  <si>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</si>
  <si>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</si>
  <si>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</si>
  <si>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</si>
  <si>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</si>
  <si>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</si>
  <si>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</si>
  <si>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</si>
  <si>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</si>
  <si>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</si>
  <si>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</si>
  <si>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</si>
  <si>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</si>
  <si>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</si>
  <si>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</si>
  <si>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</si>
  <si>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</si>
  <si>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</si>
  <si>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</si>
  <si>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</si>
  <si>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</si>
  <si>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</si>
  <si>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</si>
  <si>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</si>
  <si>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</si>
  <si>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</si>
  <si>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</si>
  <si>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</si>
  <si>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</si>
  <si>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</si>
  <si>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</si>
  <si>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</si>
  <si>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</si>
  <si>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</si>
  <si>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</si>
  <si>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</si>
  <si>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</si>
  <si>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</si>
  <si>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</si>
  <si>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</si>
  <si>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</si>
  <si>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</si>
  <si>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</si>
  <si>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</si>
  <si>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</si>
  <si>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</si>
  <si>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</si>
  <si>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</si>
  <si>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</si>
  <si>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</si>
  <si>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</si>
  <si>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</si>
  <si>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</si>
  <si>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</si>
  <si>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</si>
  <si>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</si>
  <si>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</si>
  <si>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</si>
  <si>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</si>
  <si>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</si>
  <si>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</si>
  <si>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</si>
  <si>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</si>
  <si>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</si>
  <si>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</si>
  <si>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</si>
  <si>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</si>
  <si>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</si>
  <si>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</si>
  <si>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</si>
  <si>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</si>
  <si>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</si>
  <si>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</si>
  <si>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</si>
  <si>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</si>
  <si>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</si>
  <si>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</si>
  <si>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</si>
  <si>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</si>
  <si>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</si>
  <si>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</si>
  <si>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</si>
  <si>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</si>
  <si>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</si>
  <si>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</si>
  <si>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</si>
  <si>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</si>
  <si>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</si>
  <si>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</si>
  <si>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</si>
  <si>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</si>
  <si>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</si>
  <si>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</si>
  <si>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</si>
  <si>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</si>
  <si>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</si>
  <si>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</si>
  <si>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</si>
  <si>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</si>
  <si>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</si>
  <si>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</si>
  <si>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</si>
  <si>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</si>
  <si>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</si>
  <si>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</si>
  <si>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</si>
  <si>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</si>
  <si>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</si>
  <si>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</si>
  <si>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</si>
  <si>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</si>
  <si>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</si>
  <si>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</si>
  <si>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</si>
  <si>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</si>
  <si>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</si>
  <si>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</si>
  <si>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</si>
  <si>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</si>
  <si>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</si>
  <si>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</si>
  <si>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</si>
  <si>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</si>
  <si>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</si>
  <si>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</si>
  <si>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</si>
  <si>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</si>
  <si>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</si>
  <si>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</si>
  <si>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</si>
  <si>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</si>
  <si>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</si>
  <si>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</si>
  <si>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</si>
  <si>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</si>
  <si>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</si>
  <si>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</si>
  <si>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</si>
  <si>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</si>
  <si>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</si>
  <si>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</si>
  <si>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</si>
  <si>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</si>
  <si>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</si>
  <si>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</si>
  <si>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</si>
  <si>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</si>
  <si>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</si>
  <si>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</si>
  <si>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</si>
  <si>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</si>
  <si>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</si>
  <si>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</si>
  <si>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</si>
  <si>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</si>
  <si>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</si>
  <si>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</si>
  <si>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</si>
  <si>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</si>
  <si>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</si>
  <si>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</si>
  <si>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</si>
  <si>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</si>
  <si>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</si>
  <si>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</si>
  <si>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</si>
  <si>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</si>
  <si>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</si>
  <si>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</si>
  <si>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</si>
  <si>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</si>
  <si>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</si>
  <si>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</si>
  <si>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</si>
  <si>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</si>
  <si>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</si>
  <si>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</si>
  <si>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</si>
  <si>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</si>
  <si>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</si>
  <si>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</si>
  <si>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</si>
  <si>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</si>
  <si>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</si>
  <si>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</si>
  <si>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</si>
  <si>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</si>
  <si>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</si>
  <si>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</si>
  <si>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</si>
  <si>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</si>
  <si>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</si>
  <si>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</si>
  <si>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</si>
  <si>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</si>
  <si>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</si>
  <si>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</si>
  <si>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</si>
  <si>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</si>
  <si>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</si>
  <si>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</si>
  <si>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</si>
  <si>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</si>
  <si>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</si>
  <si>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</si>
  <si>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</si>
  <si>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</si>
  <si>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</si>
  <si>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</si>
  <si>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</si>
  <si>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</si>
  <si>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</si>
  <si>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</si>
  <si>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</si>
  <si>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</si>
  <si>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</si>
  <si>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</si>
  <si>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</si>
  <si>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</si>
  <si>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</si>
  <si>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</si>
  <si>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</si>
  <si>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</si>
  <si>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</si>
  <si>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</si>
  <si>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</si>
  <si>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</si>
  <si>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</si>
  <si>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</si>
  <si>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</si>
  <si>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</si>
  <si>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</si>
  <si>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</si>
  <si>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</si>
  <si>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</si>
  <si>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</si>
  <si>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</si>
  <si>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</si>
  <si>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</si>
  <si>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</si>
  <si>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</si>
  <si>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</si>
  <si>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</si>
  <si>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</si>
  <si>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</si>
  <si>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</si>
  <si>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</si>
  <si>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</si>
  <si>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</si>
  <si>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</si>
  <si>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</si>
  <si>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</si>
  <si>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</si>
  <si>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</si>
  <si>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</si>
  <si>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</si>
  <si>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</si>
  <si>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</si>
  <si>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</si>
  <si>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</si>
  <si>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</si>
  <si>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</si>
  <si>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</si>
  <si>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</si>
  <si>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</si>
  <si>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</si>
  <si>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</si>
  <si>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</si>
  <si>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</si>
  <si>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</si>
  <si>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</si>
  <si>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</si>
  <si>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</si>
  <si>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</si>
  <si>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</si>
  <si>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</si>
  <si>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</si>
  <si>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</si>
  <si>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</si>
  <si>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</si>
  <si>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</si>
  <si>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</si>
  <si>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</si>
  <si>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</si>
  <si>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</si>
  <si>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</si>
  <si>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</si>
  <si>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</si>
  <si>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</si>
  <si>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</si>
  <si>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</si>
  <si>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</si>
  <si>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</si>
  <si>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</si>
  <si>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</si>
  <si>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</si>
  <si>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</si>
  <si>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</si>
  <si>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</si>
  <si>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</si>
  <si>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</si>
  <si>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</si>
  <si>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</si>
  <si>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</si>
  <si>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</si>
  <si>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</si>
  <si>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</si>
  <si>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</si>
  <si>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</si>
  <si>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</si>
  <si>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</si>
  <si>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</si>
  <si>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</si>
  <si>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</si>
  <si>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</si>
  <si>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</si>
  <si>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</si>
  <si>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</si>
  <si>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</si>
  <si>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</si>
  <si>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</si>
  <si>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</si>
  <si>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</si>
  <si>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</si>
  <si>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</si>
  <si>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</si>
  <si>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</si>
  <si>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</si>
  <si>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</si>
  <si>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</si>
  <si>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</si>
  <si>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</si>
  <si>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</si>
  <si>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</si>
  <si>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</si>
  <si>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</si>
  <si>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</si>
  <si>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</si>
  <si>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</si>
  <si>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</si>
  <si>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</si>
  <si>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</si>
  <si>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</si>
  <si>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</si>
  <si>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</si>
  <si>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</si>
  <si>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</si>
  <si>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</si>
  <si>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</si>
  <si>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</si>
  <si>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</si>
  <si>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</si>
  <si>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</si>
  <si>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</si>
  <si>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</si>
  <si>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</si>
  <si>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</si>
  <si>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</si>
  <si>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</si>
  <si>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</si>
  <si>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</si>
  <si>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</si>
  <si>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</si>
  <si>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</si>
  <si>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</si>
  <si>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</si>
  <si>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</si>
  <si>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</si>
  <si>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</si>
  <si>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</si>
  <si>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</si>
  <si>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</si>
  <si>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</si>
  <si>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</si>
  <si>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</si>
  <si>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</si>
  <si>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</si>
  <si>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</si>
  <si>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</si>
  <si>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</si>
  <si>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</si>
  <si>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</si>
  <si>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</si>
  <si>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</si>
  <si>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</si>
  <si>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</si>
  <si>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</si>
  <si>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</si>
  <si>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</si>
  <si>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</si>
  <si>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</si>
  <si>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</si>
  <si>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</si>
  <si>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</si>
  <si>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</si>
  <si>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</si>
  <si>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</si>
  <si>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</si>
  <si>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</si>
  <si>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</si>
  <si>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</si>
  <si>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</si>
  <si>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</si>
  <si>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</si>
  <si>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</si>
  <si>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</si>
  <si>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</si>
  <si>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</si>
  <si>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</si>
  <si>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</si>
  <si>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</si>
  <si>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</si>
  <si>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</si>
  <si>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</si>
  <si>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</si>
  <si>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</si>
  <si>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</si>
  <si>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</si>
  <si>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</si>
  <si>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</si>
  <si>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</si>
  <si>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</si>
  <si>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</si>
  <si>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</si>
  <si>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</si>
  <si>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</si>
  <si>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</si>
  <si>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</si>
  <si>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</si>
  <si>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</si>
  <si>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</si>
  <si>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</si>
  <si>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</si>
  <si>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</si>
  <si>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</si>
  <si>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</si>
  <si>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</si>
  <si>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</si>
  <si>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</si>
  <si>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</si>
  <si>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</si>
  <si>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</si>
  <si>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</si>
  <si>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</si>
  <si>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</si>
  <si>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</si>
  <si>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</si>
  <si>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</si>
  <si>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</si>
  <si>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</si>
  <si>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</si>
  <si>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</si>
  <si>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</si>
  <si>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</si>
  <si>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</si>
  <si>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</si>
  <si>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</si>
  <si>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</si>
  <si>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</si>
  <si>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</si>
  <si>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</si>
  <si>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</si>
  <si>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</si>
  <si>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</si>
  <si>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</si>
  <si>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</si>
  <si>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</si>
  <si>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</si>
  <si>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</si>
  <si>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</si>
  <si>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</si>
  <si>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</si>
  <si>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</si>
  <si>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</si>
  <si>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</si>
  <si>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</si>
  <si>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</si>
  <si>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</si>
  <si>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</si>
  <si>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</si>
  <si>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</si>
  <si>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</si>
  <si>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</si>
  <si>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</si>
  <si>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</si>
  <si>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</si>
  <si>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</si>
  <si>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</si>
  <si>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</si>
  <si>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</si>
  <si>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</si>
  <si>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</si>
  <si>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</si>
  <si>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</si>
  <si>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</si>
  <si>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</si>
  <si>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</si>
  <si>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</si>
  <si>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</si>
  <si>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</si>
  <si>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</si>
  <si>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</si>
  <si>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</si>
  <si>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</si>
  <si>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</si>
  <si>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</si>
  <si>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</si>
  <si>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</si>
  <si>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</si>
  <si>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</si>
  <si>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</si>
  <si>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</si>
  <si>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</si>
  <si>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</si>
  <si>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</si>
  <si>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</si>
  <si>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</si>
  <si>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</si>
  <si>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</si>
  <si>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</si>
  <si>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</si>
  <si>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</si>
  <si>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</si>
  <si>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</si>
  <si>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</si>
  <si>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</si>
  <si>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</si>
  <si>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</si>
  <si>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</si>
  <si>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</si>
  <si>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</si>
  <si>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</si>
  <si>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</si>
  <si>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</si>
  <si>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</si>
  <si>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</si>
  <si>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</si>
  <si>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</si>
  <si>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</si>
  <si>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</si>
  <si>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</si>
  <si>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</si>
  <si>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</si>
  <si>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</si>
  <si>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</si>
  <si>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</si>
  <si>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</si>
  <si>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</si>
  <si>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</si>
  <si>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</si>
  <si>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</si>
  <si>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</si>
  <si>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</si>
  <si>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</si>
  <si>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</si>
  <si>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</si>
  <si>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</si>
  <si>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</si>
  <si>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</si>
  <si>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</si>
  <si>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</si>
  <si>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</si>
  <si>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</si>
  <si>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</si>
  <si>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</si>
  <si>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</si>
  <si>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</si>
  <si>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</si>
  <si>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</si>
  <si>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</si>
  <si>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</si>
  <si>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</si>
  <si>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</si>
  <si>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</si>
  <si>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</si>
  <si>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</si>
  <si>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</si>
  <si>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</si>
  <si>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</si>
  <si>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</si>
  <si>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</si>
  <si>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</si>
  <si>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</si>
  <si>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</si>
  <si>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</si>
  <si>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</si>
  <si>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</si>
  <si>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</si>
  <si>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</si>
  <si>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</si>
  <si>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</si>
  <si>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</si>
  <si>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</si>
  <si>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</si>
  <si>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</si>
  <si>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</si>
  <si>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</si>
  <si>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</si>
  <si>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</si>
  <si>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</si>
  <si>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</si>
  <si>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</si>
  <si>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</si>
  <si>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</si>
  <si>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</si>
  <si>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</si>
  <si>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</si>
  <si>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</si>
  <si>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</si>
  <si>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</si>
  <si>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</si>
  <si>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</si>
  <si>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</si>
  <si>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</si>
  <si>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</si>
  <si>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</si>
  <si>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</si>
  <si>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</si>
  <si>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</si>
  <si>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</si>
  <si>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</si>
  <si>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</si>
  <si>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</si>
  <si>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</si>
  <si>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</si>
  <si>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</si>
  <si>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</si>
  <si>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</si>
  <si>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</si>
  <si>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</si>
  <si>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</si>
  <si>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</si>
  <si>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</si>
  <si>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</si>
  <si>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</si>
  <si>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</si>
  <si>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</si>
  <si>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</si>
  <si>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</si>
  <si>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</si>
  <si>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</si>
  <si>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</si>
  <si>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</si>
  <si>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</si>
  <si>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</si>
  <si>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</si>
  <si>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</si>
  <si>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</si>
  <si>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</si>
  <si>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</si>
  <si>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</si>
  <si>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</si>
  <si>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</si>
  <si>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</si>
  <si>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</si>
  <si>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</si>
  <si>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</si>
  <si>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</si>
  <si>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</si>
  <si>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</si>
  <si>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</si>
  <si>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</si>
  <si>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</si>
  <si>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</si>
  <si>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</si>
  <si>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</si>
  <si>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</si>
  <si>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</si>
  <si>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</si>
  <si>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</si>
  <si>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</si>
  <si>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</si>
  <si>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</si>
  <si>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</si>
  <si>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</si>
  <si>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</si>
  <si>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PCM-20251110-00002176</t>
  </si>
  <si>
    <t>Restored by PG</t>
  </si>
  <si>
    <t>.</t>
  </si>
  <si>
    <t xml:space="preserve"> PCM-20250215-00000830 </t>
  </si>
  <si>
    <t>LTE site still down and  site located in aramco area access issue need special permission</t>
  </si>
  <si>
    <t>PCM-20251111-00000219</t>
  </si>
  <si>
    <t xml:space="preserve">access night issue as located at USF area and team will check at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</si>
  <si>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</si>
  <si>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</si>
  <si>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</si>
  <si>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</si>
  <si>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</si>
  <si>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</si>
  <si>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</si>
  <si>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</si>
  <si>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PCM-20251111-00000133</t>
  </si>
  <si>
    <t>team found sceco power available in the building and building main gate is lock, as per the owner no one in the building now and team will try to access by morning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</si>
</sst>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6" totalsRowShown="0" headerRowDxfId="174" dataDxfId="173" headerRowBorderDxfId="171" tableBorderDxfId="172" totalsRowBorderDxfId="170">
  <autoFilter ref="A1:L4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1" totalsRowShown="0" headerRowDxfId="157" dataDxfId="156" headerRowBorderDxfId="154" tableBorderDxfId="155" totalsRowBorderDxfId="153">
  <autoFilter ref="A1:CJ3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9" totalsRowShown="0" headerRowDxfId="64" dataDxfId="63" headerRowBorderDxfId="61" tableBorderDxfId="62">
  <autoFilter ref="A1:L104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6" totalsRowShown="0" headerRowDxfId="48" dataDxfId="47" headerRowBorderDxfId="45" tableBorderDxfId="46" totalsRowBorderDxfId="44">
  <autoFilter ref="A1:L5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50" totalsRowShown="0" headerRowDxfId="31" dataDxfId="30" headerRowBorderDxfId="28" tableBorderDxfId="29">
  <autoFilter ref="A1:L25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6" totalsRowShown="0" headerRowDxfId="15" dataDxfId="14" headerRowBorderDxfId="12" tableBorderDxfId="13">
  <autoFilter ref="A1:L16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6"/>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309.2321609953724</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34" ca="1" si="0">IFERROR(NOW()-F3,"")</f>
        <v>45972.180586921299</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45972.180586921299</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45972.180586921299</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45972.180586921299</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45972.180586921299</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45972.180586921299</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45972.180586921299</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45972.180586921299</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45972.180586921299</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45972.180586921299</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45972.180586921299</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45972.180586921299</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45972.180586921299</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45972.180586921299</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45972.180586921299</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45972.180586921299</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45972.180586921299</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45972.180586921299</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45972.180586921299</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45972.180586921299</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45972.180586921299</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45972.180586921299</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45972.180586921299</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45972.180586921299</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45972.180586921299</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0"/>
        <v>45972.180586921299</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0"/>
        <v>45972.180586921299</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0"/>
        <v>45972.180586921299</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0"/>
        <v>45972.180586921299</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0"/>
        <v>45972.180586921299</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0"/>
        <v>45972.180586921299</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0"/>
        <v>45972.180586921299</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ref="G35:G66" ca="1" si="1">IFERROR(NOW()-F35,"")</f>
        <v>45972.180586921299</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45972.180586921299</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45972.180586921299</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45972.180586921299</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45972.180586921299</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45972.180586921299</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45972.180586921299</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45972.180586921299</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45972.180586921299</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45972.180586921299</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45972.180586921299</v>
      </c>
      <c r="H45" s="111"/>
      <c r="I45" s="109" t="str">
        <f>IFERROR(VLOOKUP(D45,DB!A:F,6,0),"")</f>
        <v/>
      </c>
      <c r="J45" s="109" t="str">
        <f>IFERROR(VLOOKUP(D45,DB!A:G,7,0),"")</f>
        <v/>
      </c>
      <c r="K45" s="113"/>
      <c r="L45" s="114" t="str">
        <f>IFERROR(VLOOKUP(D45,DB!A:I,9,0),"")</f>
        <v/>
      </c>
    </row>
    <row r="46" spans="1:12" ht="15" customHeight="1">
      <c r="A46" s="117"/>
      <c r="B46" s="118" t="str">
        <f>IFERROR(VLOOKUP(D46,DB!A:K,11,0),"")</f>
        <v/>
      </c>
      <c r="C46" s="118"/>
      <c r="D46" s="118"/>
      <c r="E46" s="119"/>
      <c r="F46" s="120"/>
      <c r="G46" s="121">
        <f t="shared" ca="1" si="1"/>
        <v>45972.180586921299</v>
      </c>
      <c r="H46" s="120"/>
      <c r="I46" s="118" t="str">
        <f>IFERROR(VLOOKUP(D46,DB!A:F,6,0),"")</f>
        <v/>
      </c>
      <c r="J46" s="118" t="str">
        <f>IFERROR(VLOOKUP(D46,DB!A:G,7,0),"")</f>
        <v/>
      </c>
      <c r="K46" s="122"/>
      <c r="L46" s="123" t="str">
        <f>IFERROR(VLOOKUP(D46,DB!A:I,9,0),"")</f>
        <v/>
      </c>
    </row>
  </sheetData>
  <customSheetViews>
    <customSheetView guid="{F6042A99-DD27-4453-835D-0834D95730CC}" filter="1" showAutoFilter="1">
      <pageMargins left="0" right="0" top="0" bottom="0" header="0" footer="0"/>
      <autoFilter ref="B1:M1" xr:uid="{F97AAF1F-35C5-4FF5-89B3-C98938ED9AB3}"/>
    </customSheetView>
  </customSheetViews>
  <dataValidations count="2">
    <dataValidation allowBlank="1" showInputMessage="1" showErrorMessage="1" sqref="E1" xr:uid="{5DBA255D-CDD9-49FB-AD3C-AF70AB4EE696}"/>
    <dataValidation type="list" allowBlank="1" showInputMessage="1" showErrorMessage="1" sqref="E2:E4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1"/>
  <sheetViews>
    <sheetView workbookViewId="0">
      <selection activeCell="D6" sqref="D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147.18074907407572</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2</v>
      </c>
      <c r="D4" s="18" t="s">
        <v>15559</v>
      </c>
      <c r="E4" s="103" t="s">
        <v>39021</v>
      </c>
      <c r="F4" s="104">
        <v>45971.94295138889</v>
      </c>
      <c r="G4" s="105">
        <f t="shared" ref="G4:G24" ca="1" si="1">IFERROR(NOW()-F4,"-")</f>
        <v>0.23763553240860347</v>
      </c>
      <c r="H4" s="104">
        <v>45971.930046296293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1"/>
        <v>45972.180586921299</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45972.180586921299</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45972.180586921299</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45972.180586921299</v>
      </c>
      <c r="H8" s="104"/>
      <c r="I8" s="18" t="str">
        <f>IFERROR(VLOOKUP(D8,DB!A:F,6,0),"")</f>
        <v/>
      </c>
      <c r="J8" s="18" t="str">
        <f>IFERROR(VLOOKUP(D8,DB!A:G,7,0),"")</f>
        <v/>
      </c>
      <c r="K8" s="19" t="s">
        <v>39107</v>
      </c>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45972.180586921299</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45972.180586921299</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45972.180586921299</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45972.180586921299</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45972.180586921299</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45972.180586921299</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45972.180586921299</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45972.180586921299</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45972.180586921299</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45972.180586921299</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45972.180586921299</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45972.180586921299</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45972.180586921299</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45972.180586921299</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45972.180586921299</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45972.180586921299</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ref="G25:G56" ca="1" si="2">IFERROR(NOW()-F25,"-")</f>
        <v>45972.180586921299</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2"/>
        <v>45972.180586921299</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2"/>
        <v>45972.180586921299</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2"/>
        <v>45972.180586921299</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2"/>
        <v>45972.180586921299</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2"/>
        <v>45972.180586921299</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27"/>
      <c r="B31" s="128" t="str">
        <f>IFERROR(VLOOKUP(D31,DB!A:K,11,0),"")</f>
        <v/>
      </c>
      <c r="C31" s="128"/>
      <c r="D31" s="128"/>
      <c r="E31" s="129"/>
      <c r="F31" s="130"/>
      <c r="G31" s="131">
        <f t="shared" ca="1" si="2"/>
        <v>45972.180586921299</v>
      </c>
      <c r="H31" s="130"/>
      <c r="I31" s="128" t="str">
        <f>IFERROR(VLOOKUP(D31,DB!A:F,6,0),"")</f>
        <v/>
      </c>
      <c r="J31" s="128" t="str">
        <f>IFERROR(VLOOKUP(D31,DB!A:G,7,0),"")</f>
        <v/>
      </c>
      <c r="K31" s="132"/>
      <c r="L31" s="128" t="str">
        <f>IFERROR(VLOOKUP(D31,DB!A:I,9,0),"")</f>
        <v/>
      </c>
      <c r="M31" s="128"/>
      <c r="N31" s="128"/>
      <c r="O31" s="128"/>
      <c r="P31" s="128"/>
      <c r="Q31" s="128"/>
      <c r="R31" s="128"/>
      <c r="S31" s="128"/>
      <c r="T31" s="128"/>
      <c r="U31" s="128"/>
      <c r="V31" s="128"/>
      <c r="W31" s="128"/>
      <c r="X31" s="128"/>
      <c r="Y31" s="128"/>
      <c r="Z31" s="128"/>
      <c r="AA31" s="128"/>
      <c r="AB31" s="128"/>
      <c r="AC31" s="128"/>
      <c r="AD31" s="128"/>
      <c r="AE31" s="128"/>
      <c r="AF31" s="128"/>
      <c r="AG31" s="128"/>
      <c r="AH31" s="128"/>
      <c r="AI31" s="128"/>
      <c r="AJ31" s="128"/>
      <c r="AK31" s="128"/>
      <c r="AL31" s="128"/>
      <c r="AM31" s="128"/>
      <c r="AN31" s="128"/>
      <c r="AO31" s="128"/>
      <c r="AP31" s="128"/>
      <c r="AQ31" s="128"/>
      <c r="AR31" s="128"/>
      <c r="AS31" s="128"/>
      <c r="AT31" s="128"/>
      <c r="AU31" s="128"/>
      <c r="AV31" s="128"/>
      <c r="AW31" s="128"/>
      <c r="AX31" s="128"/>
      <c r="AY31" s="128"/>
      <c r="AZ31" s="128"/>
      <c r="BA31" s="128"/>
      <c r="BB31" s="128"/>
      <c r="BC31" s="128"/>
      <c r="BD31" s="128"/>
      <c r="BE31" s="128"/>
      <c r="BF31" s="128"/>
      <c r="BG31" s="128"/>
      <c r="BH31" s="128"/>
      <c r="BI31" s="128"/>
      <c r="BJ31" s="128"/>
      <c r="BK31" s="128"/>
      <c r="BL31" s="128"/>
      <c r="BM31" s="128"/>
      <c r="BN31" s="128"/>
      <c r="BO31" s="128"/>
      <c r="BP31" s="128"/>
      <c r="BQ31" s="128"/>
      <c r="BR31" s="128"/>
      <c r="BS31" s="128"/>
      <c r="BT31" s="128"/>
      <c r="BU31" s="128"/>
      <c r="BV31" s="128"/>
      <c r="BW31" s="128"/>
      <c r="BX31" s="128"/>
      <c r="BY31" s="128"/>
      <c r="BZ31" s="128"/>
      <c r="CA31" s="128"/>
      <c r="CB31" s="128"/>
      <c r="CC31" s="128"/>
      <c r="CD31" s="128"/>
      <c r="CE31" s="128"/>
      <c r="CF31" s="128"/>
      <c r="CG31" s="128"/>
      <c r="CH31" s="128"/>
      <c r="CI31" s="128"/>
      <c r="CJ31" s="133"/>
    </row>
  </sheetData>
  <dataValidations count="2">
    <dataValidation allowBlank="1" showInputMessage="1" showErrorMessage="1" sqref="E1" xr:uid="{4D935161-CDD3-4592-B877-3FB59C99E142}"/>
    <dataValidation type="list" allowBlank="1" showInputMessage="1" showErrorMessage="1" sqref="E3:E3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9"/>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10" ca="1" si="0">IFERROR(NOW()-F2,"-")</f>
        <v>45972.180587037037</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45972.180587037037</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45972.180587037037</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45972.180587037037</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45972.180587037037</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45972.180587037037</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45972.180587037037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45972.180587037037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45972.180587037037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ref="G11:G74" ca="1" si="1">IFERROR(NOW()-F11,"-")</f>
        <v>45972.180587037037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45972.180587037037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45972.180587037037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45972.180587037037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45972.180587037037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45972.180587037037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45972.180587037037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45972.180587037037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45972.180587037037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45972.180587037037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45972.180587037037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45972.180587037037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45972.180587037037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45972.180587037037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45972.180587037037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45972.180587037037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45972.180587037037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45972.180587037037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45972.180587037037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45972.180587037037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45972.180587037037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45972.180587037037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45972.180587037037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45972.180587037037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45972.180587037037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45972.180587037037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45972.180587037037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45972.180587037037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45972.180587037037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45972.180587037037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45972.180587037037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45972.180587037037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45972.180587037037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45972.180587037037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45972.180587037037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45972.180587037037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45972.180587037037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45972.180587037037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45972.180587037037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45972.180587037037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45972.180587037037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45972.180587037037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45972.180587037037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45972.180587037037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45972.180587037037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45972.180587037037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45972.180587037037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45972.180587037037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45972.180587037037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45972.180587037037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45972.180587037037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45972.180587037037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45972.180587037037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45972.180587037037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45972.180587037037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45972.180587037037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45972.180587037037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45972.180587037037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45972.180587037037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45972.180587037037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45972.180587037037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45972.180587037037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45972.180587037037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45972.180587037037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ref="G75:G138" ca="1" si="2">IFERROR(NOW()-F75,"-")</f>
        <v>45972.180587037037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45972.180587037037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45972.180587037037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45972.180587037037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45972.180587037037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45972.180587037037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45972.180587037037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45972.180587037037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45972.180587037037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45972.180587037037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45972.180587037037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45972.180587037037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45972.180587037037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45972.180587037037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45972.180587037037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45972.180587037037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45972.180587037037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45972.180587037037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45972.180587037037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45972.180587037037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45972.180587037037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45972.180587037037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45972.180587037037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45972.180587037037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45972.180587037037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45972.180587037037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45972.180587037037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45972.180587037037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45972.180587037037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45972.180587037037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45972.180587037037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45972.180587037037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45972.180587037037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45972.180587037037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45972.180587037037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45972.180587037037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45972.180587037037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45972.180587037037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45972.180587037037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45972.180587037037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45972.180587037037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45972.180587037037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45972.180587037037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45972.180587037037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45972.180587037037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45972.180587037037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45972.180587037037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45972.180587037037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45972.180587037037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45972.180587037037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45972.180587037037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45972.180587037037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45972.180587037037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45972.180587037037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45972.180587037037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45972.180587037037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45972.180587037037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45972.180587037037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45972.180587037037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45972.180587037037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45972.180587037037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45972.180587037037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45972.180587037037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45972.180587037037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ref="G139:G202" ca="1" si="3">IFERROR(NOW()-F139,"-")</f>
        <v>45972.180587037037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45972.180587037037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45972.180587037037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45972.180587037037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45972.180587037037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45972.180587037037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45972.180587037037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45972.180587037037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45972.180587037037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45972.180587037037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45972.180587037037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45972.180587037037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45972.180587037037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45972.180587037037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45972.180587037037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45972.180587037037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45972.180587037037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45972.180587037037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45972.180587037037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45972.180587037037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45972.180587037037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45972.180587037037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45972.180587037037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45972.180587037037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45972.180587037037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45972.180587037037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45972.180587037037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45972.180587037037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45972.180587037037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45972.180587037037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45972.180587037037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45972.180587037037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45972.180587037037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45972.180587037037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45972.180587037037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45972.180587037037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45972.180587037037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45972.180587037037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45972.180587037037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45972.180587037037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45972.180587037037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45972.180587037037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45972.180587037037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45972.180587037037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45972.180587037037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45972.180587037037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45972.180587037037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45972.180587037037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45972.180587037037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45972.180587037037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45972.180587037037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45972.180587037037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45972.180587037037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45972.180587037037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45972.180587037037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45972.180587037037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45972.180587037037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45972.180587037037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45972.180587037037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45972.180587037037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45972.180587037037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45972.180587037037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45972.180587037037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45972.180587037037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ref="G203:G266" ca="1" si="4">IFERROR(NOW()-F203,"-")</f>
        <v>45972.180587037037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45972.180587037037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45972.180587037037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45972.180587037037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45972.180587037037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45972.180587037037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45972.180587037037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45972.180587037037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45972.180587037037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45972.180587037037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45972.180587037037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45972.180587037037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45972.180587037037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45972.180587037037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45972.180587037037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45972.180587037037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45972.180587037037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45972.180587037037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45972.180587037037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45972.180587037037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45972.180587037037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45972.180587037037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45972.180587037037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45972.180587037037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45972.180587037037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45972.180587037037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45972.180587037037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45972.180587037037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45972.180587037037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45972.180587037037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45972.180587037037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45972.180587037037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45972.180587037037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45972.180587037037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45972.180587037037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45972.180587037037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45972.180587037037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45972.180587037037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45972.180587037037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45972.180587037037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45972.180587037037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45972.180587037037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45972.180587037037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45972.180587037037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45972.180587037037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45972.180587037037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45972.180587037037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45972.180587037037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45972.180587037037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45972.180587037037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45972.180587037037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45972.180587037037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45972.180587037037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45972.180587037037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45972.180587037037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45972.180587037037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45972.180587037037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45972.180587037037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45972.180587037037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45972.180587037037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45972.180587037037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45972.180587037037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45972.180587037037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45972.180587037037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ref="G267:G330" ca="1" si="5">IFERROR(NOW()-F267,"-")</f>
        <v>45972.180587037037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45972.180587037037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45972.180587037037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45972.180587037037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45972.180587037037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45972.180587037037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45972.180587037037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45972.180587037037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45972.180587037037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45972.180587037037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45972.180587037037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45972.180587037037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45972.180587037037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45972.180587037037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45972.180587037037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45972.180587037037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45972.180587037037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45972.180587037037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45972.180587037037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45972.180587037037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45972.180587037037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45972.180587037037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45972.180587037037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45972.180587037037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45972.180587037037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45972.180587037037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45972.180587037037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45972.180587037037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45972.180587037037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45972.180587037037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45972.180587037037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45972.180587037037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45972.180587037037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45972.180587037037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45972.180587037037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45972.180587037037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45972.180587037037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45972.180587037037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45972.180587037037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45972.180587037037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45972.180587037037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45972.180587037037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45972.180587037037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45972.180587037037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45972.180587037037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45972.180587037037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45972.180587037037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45972.180587037037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45972.180587037037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45972.180587037037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45972.180587037037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45972.180587037037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45972.180587037037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45972.180587037037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45972.180587037037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45972.180587037037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45972.180587037037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45972.180587037037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45972.180587037037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45972.180587037037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45972.180587037037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45972.180587037037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45972.180587037037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45972.180587037037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ref="G331:G394" ca="1" si="6">IFERROR(NOW()-F331,"-")</f>
        <v>45972.180587037037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45972.180587037037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45972.180587037037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45972.180587037037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45972.180587037037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45972.180587037037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45972.180587037037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45972.180587037037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45972.180587037037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45972.180587037037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45972.180587037037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45972.180587037037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45972.180587037037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45972.180587037037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45972.180587037037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45972.180587037037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45972.180587037037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45972.180587037037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45972.180587037037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45972.180587037037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45972.180587037037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45972.180587037037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45972.180587037037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45972.180587037037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45972.180587037037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45972.180587037037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45972.180587037037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45972.180587037037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45972.180587037037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45972.180587037037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45972.180587037037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45972.180587037037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45972.180587037037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45972.180587037037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45972.180587037037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45972.180587037037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45972.180587037037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45972.180587037037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45972.180587037037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45972.180587037037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45972.180587037037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45972.180587037037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45972.180587037037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45972.180587037037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45972.180587037037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45972.180587037037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45972.180587037037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45972.180587037037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45972.180587037037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45972.180587037037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45972.180587037037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45972.180587037037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45972.180587037037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45972.180587037037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45972.180587037037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45972.180587037037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45972.180587037037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45972.180587037037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45972.180587037037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45972.180587037037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45972.180587037037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45972.180587037037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45972.180587037037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45972.180587037037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ref="G395:G458" ca="1" si="7">IFERROR(NOW()-F395,"-")</f>
        <v>45972.180587037037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45972.180587037037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45972.180587037037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45972.180587037037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45972.180587037037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45972.180587037037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45972.180587037037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45972.180587037037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45972.180587037037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45972.180587037037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45972.180587037037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45972.180587037037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45972.180587037037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45972.180587037037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45972.180587037037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45972.180587037037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45972.180587037037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45972.180587037037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45972.180587037037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45972.180587037037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45972.180587037037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45972.180587037037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45972.180587037037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45972.180587037037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45972.180587037037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45972.180587037037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45972.180587037037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45972.180587037037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45972.180587037037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45972.180587037037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45972.180587037037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45972.180587037037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45972.180587037037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45972.180587037037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45972.180587037037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45972.180587037037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45972.180587037037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45972.180587037037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45972.180587037037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45972.180587037037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45972.180587037037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45972.180587037037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45972.180587037037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45972.180587037037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45972.180587037037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45972.180587037037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45972.180587037037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45972.180587037037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45972.180587037037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45972.180587037037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45972.180587037037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45972.180587037037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45972.180587037037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45972.180587037037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45972.180587037037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45972.180587037037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45972.180587037037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45972.180587037037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45972.180587037037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45972.180587037037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45972.180587037037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45972.180587037037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45972.180587037037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45972.180587037037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ref="G459:G522" ca="1" si="8">IFERROR(NOW()-F459,"-")</f>
        <v>45972.180587037037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45972.180587037037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45972.180587037037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45972.180587037037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45972.180587037037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45972.180587037037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45972.180587037037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45972.180587037037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45972.180587037037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45972.180587037037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45972.180587037037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45972.180587037037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45972.180587037037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45972.180587037037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45972.180587037037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45972.180587037037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45972.180587037037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45972.180587037037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45972.180587037037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45972.180587037037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45972.180587037037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45972.180587037037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45972.180587037037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45972.180587037037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45972.180587037037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45972.180587037037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45972.180587037037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45972.180587037037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45972.180587037037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45972.180587037037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45972.180587037037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45972.180587037037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45972.180587037037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45972.180587037037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45972.180587037037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45972.180587037037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45972.180587037037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45972.180587037037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45972.180587037037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45972.180587037037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45972.180587037037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45972.180587037037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45972.180587037037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45972.180587037037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45972.180587037037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45972.180587037037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45972.180587037037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45972.180587037037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45972.180587037037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45972.180587037037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45972.180587037037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45972.180587037037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45972.180587037037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45972.180587037037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45972.180587037037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45972.180587037037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45972.180587037037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45972.180587037037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45972.180587037037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45972.180587037037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45972.180587037037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45972.180587037037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45972.180587037037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45972.180587037037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ref="G523:G586" ca="1" si="9">IFERROR(NOW()-F523,"-")</f>
        <v>45972.180587037037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45972.180587037037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45972.180587037037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45972.180587037037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45972.180587037037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45972.180587037037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45972.180587037037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45972.180587037037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45972.180587037037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45972.180587037037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45972.180587037037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45972.180587037037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45972.180587037037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45972.180587037037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45972.180587037037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45972.180587037037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45972.180587037037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45972.180587037037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45972.180587037037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45972.180587037037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45972.180587037037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45972.180587037037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45972.180587037037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45972.180587037037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45972.180587037037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45972.180587037037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45972.180587037037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45972.180587037037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45972.180587037037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45972.180587037037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45972.180587037037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45972.180587037037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45972.180587037037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45972.180587037037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45972.180587037037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45972.180587037037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45972.180587037037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45972.180587037037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45972.180587037037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45972.180587037037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45972.180587037037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45972.180587037037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45972.180587037037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45972.180587037037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45972.180587037037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45972.180587037037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45972.180587037037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45972.180587037037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45972.180587037037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45972.180587037037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45972.180587037037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45972.180587037037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45972.180587037037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45972.180587037037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45972.180587037037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45972.180587037037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45972.180587037037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45972.180587037037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45972.180587037037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45972.180587037037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45972.180587037037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45972.180587037037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45972.180587037037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45972.180587037037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ref="G587:G650" ca="1" si="10">IFERROR(NOW()-F587,"-")</f>
        <v>45972.180587037037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45972.180587037037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45972.180587037037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45972.180587037037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45972.180587037037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45972.180587037037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45972.180587037037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45972.180587037037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45972.180587037037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45972.180587037037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45972.180587037037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45972.180587037037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45972.180587037037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45972.180587037037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45972.180587037037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45972.180587037037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45972.180587037037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45972.180587037037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45972.180587037037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45972.180587037037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45972.180587037037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45972.180587037037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45972.180587037037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45972.180587037037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45972.180587037037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45972.180587037037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45972.180587037037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45972.180587037037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45972.180587037037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45972.180587037037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45972.180587037037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45972.180587037037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45972.180587037037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45972.180587037037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45972.180587037037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45972.180587037037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45972.180587037037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45972.180587037037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45972.180587037037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45972.180587037037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45972.180587037037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45972.180587037037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45972.180587037037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45972.180587037037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45972.180587037037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45972.180587037037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45972.180587037037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45972.180587037037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45972.180587037037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45972.180587037037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45972.180587037037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45972.180587037037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45972.180587037037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45972.180587037037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45972.180587037037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45972.180587037037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45972.180587037037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45972.180587037037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45972.180587037037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45972.180587037037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45972.180587037037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45972.180587037037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45972.180587037037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45972.180587037037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ref="G651:G714" ca="1" si="11">IFERROR(NOW()-F651,"-")</f>
        <v>45972.180587037037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45972.180587037037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45972.180587037037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45972.180587037037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45972.180587037037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45972.180587037037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45972.180587037037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45972.180587037037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45972.180587037037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45972.180587037037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45972.180587037037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45972.180587037037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45972.180587037037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45972.180587037037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45972.180587037037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45972.180587037037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45972.180587037037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45972.180587037037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45972.180587037037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45972.180587037037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45972.180587037037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45972.180587037037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45972.180587037037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45972.180587037037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45972.180587037037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45972.180587037037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45972.180587037037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45972.180587037037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45972.180587037037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45972.180587037037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45972.180587037037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45972.180587037037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45972.180587037037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45972.180587037037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45972.180587037037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45972.180587037037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45972.180587037037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45972.180587037037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45972.180587037037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45972.180587037037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45972.180587037037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45972.180587037037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45972.180587037037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45972.180587037037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45972.180587037037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45972.180587037037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45972.180587037037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45972.180587037037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45972.180587037037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45972.180587037037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45972.180587037037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45972.180587037037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45972.180587037037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45972.180587037037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45972.180587037037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45972.180587037037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45972.180587037037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45972.180587037037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45972.180587037037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45972.180587037037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45972.180587037037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45972.180587037037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45972.180587037037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45972.180587037037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ref="G715:G778" ca="1" si="12">IFERROR(NOW()-F715,"-")</f>
        <v>45972.180587037037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45972.180587037037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45972.180587037037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45972.180587037037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45972.180587037037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45972.180587037037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45972.180587037037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45972.180587037037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45972.180587037037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45972.180587037037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45972.180587037037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45972.180587037037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45972.180587037037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45972.180587037037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45972.180587037037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45972.180587037037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45972.180587037037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45972.180587037037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45972.180587037037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45972.180587037037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45972.180587037037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45972.180587037037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45972.180587037037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45972.180587037037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45972.180587037037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45972.180587037037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45972.180587037037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45972.180587037037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45972.180587037037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45972.180587037037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45972.180587037037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45972.180587037037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45972.180587037037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45972.180587037037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45972.180587037037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45972.180587037037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45972.180587037037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45972.180587037037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45972.180587037037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45972.180587037037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45972.180587037037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45972.180587037037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45972.180587037037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45972.180587037037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45972.180587037037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45972.180587037037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45972.180587037037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45972.180587037037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45972.180587037037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45972.180587037037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45972.180587037037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45972.180587037037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45972.180587037037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45972.180587037037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45972.180587037037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45972.180587037037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45972.180587037037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45972.180587037037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45972.180587037037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45972.180587037037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45972.180587037037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45972.180587037037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45972.180587037037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45972.180587037037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ref="G779:G842" ca="1" si="13">IFERROR(NOW()-F779,"-")</f>
        <v>45972.180587037037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45972.180587037037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45972.180587037037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45972.180587037037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45972.180587037037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45972.180587037037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45972.180587037037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45972.180587037037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45972.180587037037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45972.180587037037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45972.180587037037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45972.180587037037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45972.180587037037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45972.180587037037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45972.180587037037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45972.180587037037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45972.180587037037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45972.180587037037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45972.180587037037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45972.180587037037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45972.180587037037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45972.180587037037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45972.180587037037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45972.180587037037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45972.180587037037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45972.180587037037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45972.180587037037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45972.180587037037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45972.180587037037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45972.180587037037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45972.180587037037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45972.180587037037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45972.180587037037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45972.180587037037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45972.180587037037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45972.180587037037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45972.180587037037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45972.180587037037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45972.180587037037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45972.180587037037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45972.180587037037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45972.180587037037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45972.180587037037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45972.180587037037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45972.180587037037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45972.180587037037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45972.180587037037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45972.180587037037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45972.180587037037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45972.180587037037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45972.180587037037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45972.180587037037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45972.180587037037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45972.180587037037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45972.180587037037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45972.180587037037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45972.180587037037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45972.180587037037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45972.180587037037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45972.180587037037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45972.180587037037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45972.180587037037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45972.180587037037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45972.180587037037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ref="G843:G906" ca="1" si="14">IFERROR(NOW()-F843,"-")</f>
        <v>45972.180587037037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45972.180587037037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45972.180587037037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45972.180587037037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45972.180587037037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45972.180587037037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45972.180587037037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45972.180587037037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45972.180587037037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45972.180587037037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45972.180587037037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45972.180587037037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45972.180587037037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45972.180587037037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45972.180587037037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45972.180587037037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45972.180587037037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45972.180587037037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45972.180587037037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45972.180587037037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45972.180587037037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45972.180587037037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45972.180587037037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45972.180587037037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45972.180587037037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45972.180587037037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45972.180587037037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45972.180587037037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45972.180587037037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45972.180587037037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45972.180587037037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45972.180587037037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45972.180587037037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45972.180587037037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45972.180587037037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45972.180587037037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45972.180587037037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45972.180587037037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45972.180587037037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45972.180587037037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45972.180587037037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45972.180587037037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45972.180587037037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45972.180587037037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45972.180587037037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45972.180587037037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45972.180587037037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45972.180587037037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45972.180587037037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45972.180587037037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45972.180587037037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45972.180587037037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45972.180587037037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45972.180587037037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45972.180587037037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45972.180587037037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45972.180587037037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45972.180587037037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45972.180587037037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45972.180587037037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45972.180587037037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45972.180587037037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45972.180587037037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45972.180587037037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ref="G907:G970" ca="1" si="15">IFERROR(NOW()-F907,"-")</f>
        <v>45972.180587037037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45972.180587037037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45972.180587037037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45972.180587037037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45972.180587037037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45972.180587037037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45972.180587037037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45972.180587037037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45972.180587037037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45972.180587037037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45972.180587037037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45972.180587037037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45972.180587037037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45972.180587037037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45972.180587037037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45972.180587037037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45972.180587037037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45972.180587037037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45972.180587037037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45972.180587037037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45972.180587037037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45972.180587037037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45972.180587037037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45972.180587037037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45972.180587037037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45972.180587037037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45972.180587037037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45972.180587037037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45972.180587037037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45972.180587037037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45972.180587037037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45972.180587037037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45972.180587037037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45972.180587037037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45972.180587037037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45972.180587037037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45972.180587037037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45972.180587037037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45972.180587037037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45972.180587037037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45972.180587037037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45972.180587037037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45972.180587037037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45972.180587037037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45972.180587037037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45972.180587037037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45972.180587037037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45972.180587037037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45972.180587037037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45972.180587037037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45972.180587037037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45972.180587037037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45972.180587037037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45972.180587037037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45972.180587037037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45972.180587037037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45972.180587037037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45972.180587037037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45972.180587037037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45972.180587037037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45972.180587037037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45972.180587037037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45972.180587037037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45972.180587037037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ref="G971:G1034" ca="1" si="16">IFERROR(NOW()-F971,"-")</f>
        <v>45972.180587037037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45972.180587037037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45972.180587037037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45972.180587037037</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45972.180587037037</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45972.180587037037</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45972.180587037037</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45972.180587037037</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45972.180587037037</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45972.180587037037</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45972.180587037037</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45972.180587037037</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45972.180587037037</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45972.180587037037</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45972.180587037037</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45972.180587037037</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45972.180587037037</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45972.180587037037</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45972.180587037037</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45972.180587037037</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45972.180587037037</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45972.180587037037</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45972.180587037037</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45972.180587037037</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45972.180587037037</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45972.180587037037</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45972.180587037037</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45972.180587037037</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45972.180587037037</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45972.180587037037</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45972.180587037037</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45972.180587037037</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45972.180587037037</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45972.180587037037</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45972.180587037037</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45972.180587037037</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45972.180587037037</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45972.180587037037</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45972.180587037037</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45972.180587037037</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45972.180587037037</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45972.180587037037</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45972.180587037037</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45972.180587037037</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45972.180587037037</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45972.180587037037</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45972.180587037037</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45972.180587037037</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45972.180587037037</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45972.180587037037</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45972.180587037037</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45972.180587037037</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45972.180587037037</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45972.180587037037</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45972.180587037037</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45972.180587037037</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45972.180587037037</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45972.180587037037</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45972.180587037037</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45972.180587037037</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45972.180587037037</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45972.180587037037</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45972.180587037037</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45972.180587037037</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ref="G1035:G1049" ca="1" si="17">IFERROR(NOW()-F1035,"-")</f>
        <v>45972.180587037037</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45972.180587037037</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45972.180587037037</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45972.180587037037</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45972.180587037037</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45972.180587037037</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45972.180587037037</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45972.180587037037</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45972.180587037037</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45972.180587037037</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45972.180587037037</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45972.180587037037</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45972.180587037037</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45972.180587037037</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45972.180587037037</v>
      </c>
      <c r="H1049" s="22"/>
      <c r="I1049" s="19" t="str">
        <f>IFERROR(VLOOKUP(D1049,DB!A:F,6,0),"")</f>
        <v/>
      </c>
      <c r="J1049" s="18" t="str">
        <f>IFERROR(VLOOKUP(D1049,DB!A:G,7,0),"")</f>
        <v/>
      </c>
      <c r="K1049" s="45"/>
      <c r="L1049" s="23" t="str">
        <f>IFERROR(VLOOKUP(D1049,DB!A:I,9,0),"")</f>
        <v/>
      </c>
    </row>
  </sheetData>
  <dataValidations count="2">
    <dataValidation allowBlank="1" showInputMessage="1" showErrorMessage="1" sqref="E1" xr:uid="{5914219A-CB83-432D-936A-CC0CB6F3982A}"/>
    <dataValidation type="list" allowBlank="1" showInputMessage="1" showErrorMessage="1" sqref="E2:E104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6"/>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39108</v>
      </c>
      <c r="B2" s="92" t="str">
        <f>IFERROR(VLOOKUP(D2,DB!A:K,11,0),"")</f>
        <v>R4</v>
      </c>
      <c r="C2" s="94">
        <v>1</v>
      </c>
      <c r="D2" s="92" t="s">
        <v>35092</v>
      </c>
      <c r="E2" s="95" t="s">
        <v>39021</v>
      </c>
      <c r="F2" s="96">
        <v>45703.480717592596</v>
      </c>
      <c r="G2" s="97">
        <f t="shared" ref="G2" ca="1" si="0">IFERROR(NOW()-F2,"")</f>
        <v>268.69986944444099</v>
      </c>
      <c r="H2" s="96">
        <v>45703.474768518521</v>
      </c>
      <c r="I2" s="96" t="str">
        <f>IFERROR(VLOOKUP(D2,DB!A:F,6,0),"")</f>
        <v>SCECO</v>
      </c>
      <c r="J2" s="96" t="str">
        <f>IFERROR(VLOOKUP(D2,DB!A:G,7,0),"")</f>
        <v>Dead</v>
      </c>
      <c r="K2" s="98" t="s">
        <v>39109</v>
      </c>
      <c r="L2" s="92" t="str">
        <f>IFERROR(VLOOKUP(D2,DB!A:I,9,0),"")</f>
        <v>Latis</v>
      </c>
    </row>
    <row r="3" spans="1:16" ht="15" customHeight="1">
      <c r="A3" s="135" t="s">
        <v>39110</v>
      </c>
      <c r="B3" s="135" t="str">
        <f>IFERROR(VLOOKUP(D3,DB!A:K,11,0),"")</f>
        <v>R4</v>
      </c>
      <c r="C3" s="94">
        <v>1</v>
      </c>
      <c r="D3" s="92" t="s">
        <v>36465</v>
      </c>
      <c r="E3" s="95" t="s">
        <v>39021</v>
      </c>
      <c r="F3" s="96">
        <v>45972.138194444444</v>
      </c>
      <c r="G3" s="97">
        <f ca="1">IFERROR(NOW()-F3,"")</f>
        <v>4.2392476854729466E-2</v>
      </c>
      <c r="H3" s="96">
        <v>45972.132835648146</v>
      </c>
      <c r="I3" s="135" t="str">
        <f>IFERROR(VLOOKUP(D3,DB!A:F,6,0),"")</f>
        <v>Generator-SG</v>
      </c>
      <c r="J3" s="135">
        <f>IFERROR(VLOOKUP(D3,DB!A:G,7,0),"")</f>
        <v>0</v>
      </c>
      <c r="K3" s="98" t="s">
        <v>39111</v>
      </c>
      <c r="L3" s="92" t="str">
        <f>IFERROR(VLOOKUP(D3,DB!A:I,9,0),"")</f>
        <v>Latis</v>
      </c>
    </row>
    <row r="4" spans="1:16" ht="15" customHeight="1">
      <c r="A4" s="135"/>
      <c r="B4" s="135" t="str">
        <f>IFERROR(VLOOKUP(D4,DB!A:K,11,0),"")</f>
        <v/>
      </c>
      <c r="C4" s="94"/>
      <c r="D4" s="92"/>
      <c r="E4" s="95"/>
      <c r="F4" s="96"/>
      <c r="G4" s="97">
        <f ca="1">IFERROR(NOW()-F4,"")</f>
        <v>45972.180586921299</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45972.180586921299</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45972.180586921299</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45972.180586921299</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45972.180586921299</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45972.180586921299</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45972.180586921299</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45972.180586921299</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45972.180586921299</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45972.180586921299</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45972.180586921299</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45972.180586921299</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45972.180586921299</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45972.180586921299</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45972.180586921299</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45972.180586921299</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45972.180586921299</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45972.180586921299</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45972.180586921299</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45972.180586921299</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45972.180586921299</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45972.180586921299</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45972.180586921299</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45972.180586921299</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45972.180586921299</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45972.180586921299</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45972.180586921299</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45972.180586921299</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45972.180586921299</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45972.180586921299</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45972.180586921299</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45972.180586921299</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45972.180586921299</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45972.180586921299</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45972.180586921299</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45972.180586921299</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45972.180586921299</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45972.180586921299</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45972.180586921299</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45972.180586921299</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45972.180586921299</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45972.180586921299</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45972.180586921299</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45972.180586921299</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45972.180586921299</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45972.180586921299</v>
      </c>
      <c r="H49" s="96"/>
      <c r="I49" s="135" t="str">
        <f>IFERROR(VLOOKUP(D49,DB!A:F,6,0),"")</f>
        <v/>
      </c>
      <c r="J49" s="135" t="str">
        <f>IFERROR(VLOOKUP(D49,DB!A:G,7,0),"")</f>
        <v/>
      </c>
      <c r="K49" s="98"/>
      <c r="L49" s="92" t="str">
        <f>IFERROR(VLOOKUP(D49,DB!A:I,9,0),"")</f>
        <v/>
      </c>
    </row>
    <row r="50" spans="1:12" ht="15" customHeight="1">
      <c r="A50" s="149"/>
      <c r="B50" s="149" t="str">
        <f>IFERROR(VLOOKUP(D50,DB!A:K,11,0),"")</f>
        <v/>
      </c>
      <c r="C50" s="150"/>
      <c r="D50" s="151"/>
      <c r="E50" s="152"/>
      <c r="F50" s="153"/>
      <c r="G50" s="97">
        <f ca="1">IFERROR(NOW()-F50,"")</f>
        <v>45972.180586921299</v>
      </c>
      <c r="H50" s="153"/>
      <c r="I50" s="149" t="str">
        <f>IFERROR(VLOOKUP(D50,DB!A:F,6,0),"")</f>
        <v/>
      </c>
      <c r="J50" s="149" t="str">
        <f>IFERROR(VLOOKUP(D50,DB!A:G,7,0),"")</f>
        <v/>
      </c>
      <c r="K50" s="154"/>
      <c r="L50" s="151" t="str">
        <f>IFERROR(VLOOKUP(D50,DB!A:I,9,0),"")</f>
        <v/>
      </c>
    </row>
    <row r="51" spans="1:12" ht="15" customHeight="1">
      <c r="A51" s="149"/>
      <c r="B51" s="149" t="str">
        <f>IFERROR(VLOOKUP(D51,DB!A:K,11,0),"")</f>
        <v/>
      </c>
      <c r="C51" s="150"/>
      <c r="D51" s="151"/>
      <c r="E51" s="152"/>
      <c r="F51" s="153"/>
      <c r="G51" s="97">
        <f ca="1">IFERROR(NOW()-F51,"")</f>
        <v>45972.180586921299</v>
      </c>
      <c r="H51" s="153"/>
      <c r="I51" s="149" t="str">
        <f>IFERROR(VLOOKUP(D51,DB!A:F,6,0),"")</f>
        <v/>
      </c>
      <c r="J51" s="149" t="str">
        <f>IFERROR(VLOOKUP(D51,DB!A:G,7,0),"")</f>
        <v/>
      </c>
      <c r="K51" s="154"/>
      <c r="L51" s="151" t="str">
        <f>IFERROR(VLOOKUP(D51,DB!A:I,9,0),"")</f>
        <v/>
      </c>
    </row>
    <row r="52" spans="1:12" ht="15" customHeight="1">
      <c r="A52" s="149"/>
      <c r="B52" s="149" t="str">
        <f>IFERROR(VLOOKUP(D52,DB!A:K,11,0),"")</f>
        <v/>
      </c>
      <c r="C52" s="150"/>
      <c r="D52" s="151"/>
      <c r="E52" s="152"/>
      <c r="F52" s="153"/>
      <c r="G52" s="97">
        <f ca="1">IFERROR(NOW()-F52,"")</f>
        <v>45972.180586921299</v>
      </c>
      <c r="H52" s="153"/>
      <c r="I52" s="149" t="str">
        <f>IFERROR(VLOOKUP(D52,DB!A:F,6,0),"")</f>
        <v/>
      </c>
      <c r="J52" s="149" t="str">
        <f>IFERROR(VLOOKUP(D52,DB!A:G,7,0),"")</f>
        <v/>
      </c>
      <c r="K52" s="154"/>
      <c r="L52" s="151" t="str">
        <f>IFERROR(VLOOKUP(D52,DB!A:I,9,0),"")</f>
        <v/>
      </c>
    </row>
    <row r="53" spans="1:12" ht="15" customHeight="1">
      <c r="A53" s="149"/>
      <c r="B53" s="149" t="str">
        <f>IFERROR(VLOOKUP(D53,DB!A:K,11,0),"")</f>
        <v/>
      </c>
      <c r="C53" s="150"/>
      <c r="D53" s="151"/>
      <c r="E53" s="152"/>
      <c r="F53" s="153"/>
      <c r="G53" s="97">
        <f ca="1">IFERROR(NOW()-F53,"")</f>
        <v>45972.180586921299</v>
      </c>
      <c r="H53" s="153"/>
      <c r="I53" s="149" t="str">
        <f>IFERROR(VLOOKUP(D53,DB!A:F,6,0),"")</f>
        <v/>
      </c>
      <c r="J53" s="149" t="str">
        <f>IFERROR(VLOOKUP(D53,DB!A:G,7,0),"")</f>
        <v/>
      </c>
      <c r="K53" s="154"/>
      <c r="L53" s="151" t="str">
        <f>IFERROR(VLOOKUP(D53,DB!A:I,9,0),"")</f>
        <v/>
      </c>
    </row>
    <row r="54" spans="1:12" ht="15" customHeight="1">
      <c r="A54" s="149"/>
      <c r="B54" s="149" t="str">
        <f>IFERROR(VLOOKUP(D54,DB!A:K,11,0),"")</f>
        <v/>
      </c>
      <c r="C54" s="150"/>
      <c r="D54" s="151"/>
      <c r="E54" s="152"/>
      <c r="F54" s="153"/>
      <c r="G54" s="97">
        <f ca="1">IFERROR(NOW()-F54,"")</f>
        <v>45972.180586921299</v>
      </c>
      <c r="H54" s="153"/>
      <c r="I54" s="149" t="str">
        <f>IFERROR(VLOOKUP(D54,DB!A:F,6,0),"")</f>
        <v/>
      </c>
      <c r="J54" s="149" t="str">
        <f>IFERROR(VLOOKUP(D54,DB!A:G,7,0),"")</f>
        <v/>
      </c>
      <c r="K54" s="154"/>
      <c r="L54" s="151" t="str">
        <f>IFERROR(VLOOKUP(D54,DB!A:I,9,0),"")</f>
        <v/>
      </c>
    </row>
    <row r="55" spans="1:12" ht="15" customHeight="1">
      <c r="A55" s="149"/>
      <c r="B55" s="149" t="str">
        <f>IFERROR(VLOOKUP(D55,DB!A:K,11,0),"")</f>
        <v/>
      </c>
      <c r="C55" s="150"/>
      <c r="D55" s="151"/>
      <c r="E55" s="152"/>
      <c r="F55" s="153"/>
      <c r="G55" s="97">
        <f ca="1">IFERROR(NOW()-F55,"")</f>
        <v>45972.180586921299</v>
      </c>
      <c r="H55" s="153"/>
      <c r="I55" s="149" t="str">
        <f>IFERROR(VLOOKUP(D55,DB!A:F,6,0),"")</f>
        <v/>
      </c>
      <c r="J55" s="149" t="str">
        <f>IFERROR(VLOOKUP(D55,DB!A:G,7,0),"")</f>
        <v/>
      </c>
      <c r="K55" s="154"/>
      <c r="L55" s="151" t="str">
        <f>IFERROR(VLOOKUP(D55,DB!A:I,9,0),"")</f>
        <v/>
      </c>
    </row>
    <row r="56" spans="1:12" ht="15" customHeight="1">
      <c r="A56" s="149"/>
      <c r="B56" s="149" t="str">
        <f>IFERROR(VLOOKUP(D56,DB!A:K,11,0),"")</f>
        <v/>
      </c>
      <c r="C56" s="150"/>
      <c r="D56" s="151"/>
      <c r="E56" s="152"/>
      <c r="F56" s="153"/>
      <c r="G56" s="97">
        <f ca="1">IFERROR(NOW()-F56,"")</f>
        <v>45972.180586921299</v>
      </c>
      <c r="H56" s="153"/>
      <c r="I56" s="149" t="str">
        <f>IFERROR(VLOOKUP(D56,DB!A:F,6,0),"")</f>
        <v/>
      </c>
      <c r="J56" s="149" t="str">
        <f>IFERROR(VLOOKUP(D56,DB!A:G,7,0),"")</f>
        <v/>
      </c>
      <c r="K56" s="154"/>
      <c r="L56" s="151" t="str">
        <f>IFERROR(VLOOKUP(D56,DB!A:I,9,0),"")</f>
        <v/>
      </c>
    </row>
  </sheetData>
  <dataValidations count="2">
    <dataValidation allowBlank="1" showInputMessage="1" showErrorMessage="1" sqref="E1" xr:uid="{A4F81451-56CC-4543-9497-104C4E44EE4B}"/>
    <dataValidation type="list" allowBlank="1" showInputMessage="1" showErrorMessage="1" sqref="E2:E1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90"/>
  <sheetViews>
    <sheetView tabSelected="1" workbookViewId="0">
      <selection activeCell="D12" sqref="D12"/>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39112</v>
      </c>
      <c r="B2" s="37" t="str">
        <f>IFERROR(VLOOKUP(D2,DB!A:K,11,0),"")</f>
        <v>R5</v>
      </c>
      <c r="C2" s="37">
        <v>3</v>
      </c>
      <c r="D2" s="107" t="s">
        <v>36011</v>
      </c>
      <c r="E2" s="37" t="s">
        <v>39021</v>
      </c>
      <c r="F2" s="38">
        <v>45891.832060185188</v>
      </c>
      <c r="G2" s="116">
        <f ca="1">IFERROR(NOW()-F2,"")</f>
        <v>80.348526736110216</v>
      </c>
      <c r="H2" s="38">
        <v>45891.790393518517</v>
      </c>
      <c r="I2" s="37" t="str">
        <f>IFERROR(VLOOKUP(D2,DB!A:F,6,0),"")</f>
        <v>Generator-SG</v>
      </c>
      <c r="J2" s="37" t="str">
        <f>IFERROR(VLOOKUP(D2,DB!A:G,7,0),"")</f>
        <v>Vandalized</v>
      </c>
      <c r="K2" s="37" t="s">
        <v>39113</v>
      </c>
      <c r="L2" s="37" t="str">
        <f>IFERROR(VLOOKUP(D2,DB!A:I,9,0),"")</f>
        <v>Latis</v>
      </c>
      <c r="M2" s="106"/>
    </row>
    <row r="3" spans="1:13" ht="30">
      <c r="A3" s="37" t="s">
        <v>39114</v>
      </c>
      <c r="B3" s="37" t="str">
        <f>IFERROR(VLOOKUP(D3,DB!A:K,11,0),"")</f>
        <v>R5</v>
      </c>
      <c r="C3" s="37">
        <v>1</v>
      </c>
      <c r="D3" s="37" t="s">
        <v>33268</v>
      </c>
      <c r="E3" s="37" t="s">
        <v>39100</v>
      </c>
      <c r="F3" s="38">
        <v>45926.188877314817</v>
      </c>
      <c r="G3" s="116">
        <f t="shared" ref="G3" ca="1" si="0">IFERROR(NOW()-F3,"")</f>
        <v>45.991709722220548</v>
      </c>
      <c r="H3" s="38">
        <v>45926.158159722225</v>
      </c>
      <c r="I3" s="37" t="str">
        <f>IFERROR(VLOOKUP(D3,DB!A:F,6,0),"")</f>
        <v>SCECO</v>
      </c>
      <c r="J3" s="37" t="str">
        <f>IFERROR(VLOOKUP(D3,DB!A:G,7,0),"")</f>
        <v>Good</v>
      </c>
      <c r="K3" s="37" t="s">
        <v>39115</v>
      </c>
      <c r="L3" s="37" t="str">
        <f>IFERROR(VLOOKUP(D3,DB!A:I,9,0),"")</f>
        <v>Latis</v>
      </c>
      <c r="M3" s="106"/>
    </row>
    <row r="4" spans="1:13" ht="48" customHeight="1">
      <c r="A4" s="124" t="s">
        <v>39116</v>
      </c>
      <c r="B4" s="124" t="str">
        <f>IFERROR(VLOOKUP(D4,DB!A:K,11,0),"")</f>
        <v>R5</v>
      </c>
      <c r="C4" s="124">
        <v>1</v>
      </c>
      <c r="D4" s="124" t="s">
        <v>34758</v>
      </c>
      <c r="E4" s="124" t="s">
        <v>39100</v>
      </c>
      <c r="F4" s="125">
        <v>45948.661111111112</v>
      </c>
      <c r="G4" s="126">
        <f t="shared" ref="G4:G39" ca="1" si="1">IFERROR(NOW()-F4,"")</f>
        <v>23.51947592592478</v>
      </c>
      <c r="H4" s="125">
        <v>45948.661111111112</v>
      </c>
      <c r="I4" s="124" t="str">
        <f>IFERROR(VLOOKUP(D4,DB!A:F,6,0),"")</f>
        <v>SCECO</v>
      </c>
      <c r="J4" s="124" t="str">
        <f>IFERROR(VLOOKUP(D4,DB!A:G,7,0),"")</f>
        <v>Dead</v>
      </c>
      <c r="K4" s="124" t="s">
        <v>39117</v>
      </c>
      <c r="L4" s="124" t="str">
        <f>IFERROR(VLOOKUP(D4,DB!A:I,9,0),"")</f>
        <v>Latis</v>
      </c>
    </row>
    <row r="5" spans="1:13" ht="30.75">
      <c r="A5" s="124" t="s">
        <v>39118</v>
      </c>
      <c r="B5" s="124" t="s">
        <v>5443</v>
      </c>
      <c r="C5" s="124">
        <v>1</v>
      </c>
      <c r="D5" s="124" t="s">
        <v>32330</v>
      </c>
      <c r="E5" s="124" t="s">
        <v>39021</v>
      </c>
      <c r="F5" s="125">
        <v>45968.848599537036</v>
      </c>
      <c r="G5" s="126">
        <v>0.54726851851851854</v>
      </c>
      <c r="H5" s="125">
        <v>45968.827465277776</v>
      </c>
      <c r="I5" s="124" t="s">
        <v>22</v>
      </c>
      <c r="J5" s="124" t="s">
        <v>65</v>
      </c>
      <c r="K5" s="124" t="s">
        <v>39119</v>
      </c>
      <c r="L5" s="124" t="s">
        <v>8145</v>
      </c>
    </row>
    <row r="6" spans="1:13" s="106" customFormat="1" ht="30.75">
      <c r="A6" s="124" t="s">
        <v>39120</v>
      </c>
      <c r="B6" s="124" t="str">
        <f>IFERROR(VLOOKUP(D6,DB!A:K,11,0),"")</f>
        <v>R5</v>
      </c>
      <c r="C6" s="124">
        <v>3</v>
      </c>
      <c r="D6" s="124" t="s">
        <v>34677</v>
      </c>
      <c r="E6" s="124" t="s">
        <v>39021</v>
      </c>
      <c r="F6" s="125">
        <v>45972.080833333333</v>
      </c>
      <c r="G6" s="126">
        <f ca="1">IFERROR(NOW()-F6,"")</f>
        <v>9.9753587965096813E-2</v>
      </c>
      <c r="H6" s="125">
        <v>45971.92391203704</v>
      </c>
      <c r="I6" s="124" t="str">
        <f>IFERROR(VLOOKUP(D6,DB!A:F,6,0),"")</f>
        <v>SCECO</v>
      </c>
      <c r="J6" s="124" t="str">
        <f>IFERROR(VLOOKUP(D6,DB!A:G,7,0),"")</f>
        <v>Dead</v>
      </c>
      <c r="K6" s="124" t="s">
        <v>39121</v>
      </c>
      <c r="L6" s="124" t="str">
        <f>IFERROR(VLOOKUP(D6,DB!A:I,9,0),"")</f>
        <v>Latis</v>
      </c>
    </row>
    <row r="7" spans="1:13">
      <c r="A7" s="124"/>
      <c r="B7" s="124" t="str">
        <f>IFERROR(VLOOKUP(D7,DB!A:K,11,0),"")</f>
        <v/>
      </c>
      <c r="C7" s="124"/>
      <c r="D7" s="124"/>
      <c r="E7" s="124"/>
      <c r="F7" s="125"/>
      <c r="G7" s="126">
        <f t="shared" ca="1" si="1"/>
        <v>45972.180586921299</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45972.180586921299</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45972.180586921299</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45972.180587037037</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45972.180587037037</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45972.180587037037</v>
      </c>
      <c r="H12" s="125"/>
      <c r="I12" s="124" t="str">
        <f>IFERROR(VLOOKUP(D12,DB!A:F,6,0),"")</f>
        <v/>
      </c>
      <c r="J12" s="124" t="str">
        <f>IFERROR(VLOOKUP(D12,DB!A:G,7,0),"")</f>
        <v/>
      </c>
      <c r="K12" s="124"/>
      <c r="L12" s="124" t="str">
        <f>IFERROR(VLOOKUP(D12,DB!A:I,9,0),"")</f>
        <v/>
      </c>
    </row>
    <row r="13" spans="1:13">
      <c r="A13" s="124"/>
      <c r="B13" s="124" t="str">
        <f>IFERROR(VLOOKUP(D13,DB!A:K,11,0),"")</f>
        <v/>
      </c>
      <c r="C13" s="124"/>
      <c r="D13"/>
      <c r="E13" s="124"/>
      <c r="F13" s="125"/>
      <c r="G13" s="126">
        <f t="shared" ca="1" si="1"/>
        <v>45972.180587037037</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45972.180587037037</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45972.180587037037</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45972.180587037037</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45972.180587037037</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45972.180587037037</v>
      </c>
      <c r="H18" s="125"/>
      <c r="I18" s="124" t="str">
        <f>IFERROR(VLOOKUP(D18,DB!A:F,6,0),"")</f>
        <v/>
      </c>
      <c r="J18" s="124" t="str">
        <f>IFERROR(VLOOKUP(D18,DB!A:G,7,0),"")</f>
        <v/>
      </c>
      <c r="K18" s="124"/>
      <c r="L18" s="124" t="str">
        <f>IFERROR(VLOOKUP(D18,DB!A:I,9,0),"")</f>
        <v/>
      </c>
    </row>
    <row r="19" spans="1:12">
      <c r="A19" s="124"/>
      <c r="B19" s="124" t="str">
        <f>IFERROR(VLOOKUP(D19,DB!A:K,11,0),"")</f>
        <v/>
      </c>
      <c r="C19" s="124"/>
      <c r="D19"/>
      <c r="E19" s="124"/>
      <c r="F19" s="125"/>
      <c r="G19" s="126">
        <f t="shared" ca="1" si="1"/>
        <v>45972.180587037037</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45972.180587037037</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45972.180587037037</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1"/>
        <v>45972.180587037037</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1"/>
        <v>45972.180587037037</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1"/>
        <v>45972.180587037037</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1"/>
        <v>45972.180587037037</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1"/>
        <v>45972.180587037037</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1"/>
        <v>45972.180587037037</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45972.180587037037</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45972.180587037037</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45972.180587037037</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45972.180587037037</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1"/>
        <v>45972.180587037037</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45972.180587037037</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45972.180587037037</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45972.180587037037</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45972.180587037037</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45972.180587037037</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45972.180587037037</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45972.180587037037</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ref="G40:G103" ca="1" si="2">IFERROR(NOW()-F40,"")</f>
        <v>45972.180587037037</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45972.180587037037</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45972.180587037037</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45972.180587037037</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45972.180587037037</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45972.180587037037</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45972.180587037037</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45972.180587037037</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45972.180587037037</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45972.180587037037</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45972.180587037037</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45972.180587037037</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45972.180587037037</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45972.180587037037</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45972.180587037037</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45972.180587037037</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45972.180587037037</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45972.180587037037</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45972.180587037037</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45972.180587037037</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45972.180587037037</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45972.180587037037</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45972.180587037037</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45972.180587037037</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45972.180587037037</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45972.180587037037</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45972.180587037037</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45972.180587037037</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45972.180587037037</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45972.180587037037</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45972.180587037037</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45972.180587037037</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45972.180587037037</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45972.180587037037</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45972.180587037037</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45972.180587037037</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45972.180587037037</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45972.180587037037</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45972.180587037037</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45972.180587037037</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45972.180587037037</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45972.180587037037</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45972.180587037037</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45972.180587037037</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45972.180587037037</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45972.180587037037</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45972.180587037037</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45972.180587037037</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45972.180587037037</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45972.180587037037</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45972.180587037037</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45972.180587037037</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45972.180587037037</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45972.180587037037</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45972.180587037037</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45972.180587037037</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45972.180587037037</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2"/>
        <v>45972.180587037037</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2"/>
        <v>45972.180587037037</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2"/>
        <v>45972.180587037037</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2"/>
        <v>45972.180587037037</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2"/>
        <v>45972.180587037037</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2"/>
        <v>45972.180587037037</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2"/>
        <v>45972.180587037037</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ref="G104:G167" ca="1" si="3">IFERROR(NOW()-F104,"")</f>
        <v>45972.180587037037</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45972.180587037037</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45972.180587037037</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45972.180587037037</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45972.180587037037</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45972.180587037037</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45972.180587037037</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45972.180587037037</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45972.180587037037</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45972.180587037037</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45972.180587037037</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45972.180587037037</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45972.180587037037</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45972.180587037037</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45972.180587037037</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45972.180587037037</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45972.180587037037</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45972.180587037037</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45972.180587037037</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45972.180587037037</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45972.180587037037</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45972.180587037037</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45972.180587037037</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45972.180587037037</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45972.180587037037</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45972.180587037037</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45972.180587037037</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45972.180587037037</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45972.180587037037</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45972.180587037037</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45972.180587037037</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45972.180587037037</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45972.180587037037</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45972.180587037037</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45972.180587037037</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45972.180587037037</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45972.180587037037</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45972.180587037037</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45972.180587037037</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45972.180587037037</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45972.180587037037</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45972.180587037037</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45972.180587037037</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45972.180587037037</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45972.180587037037</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45972.180587037037</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45972.180587037037</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45972.180587037037</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45972.180587037037</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45972.180587037037</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45972.180587037037</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45972.180587037037</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45972.180587037037</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45972.180587037037</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45972.180587037037</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45972.180587037037</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45972.180587037037</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45972.180587037037</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45972.180587037037</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45972.180587037037</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45972.180587037037</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45972.180587037037</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45972.180587037037</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45972.180587037037</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ref="G168:G231" ca="1" si="4">IFERROR(NOW()-F168,"")</f>
        <v>45972.180587037037</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45972.180587037037</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45972.180587037037</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45972.180587037037</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45972.180587037037</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45972.180587037037</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45972.180587037037</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45972.180587037037</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45972.180587037037</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45972.180587037037</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45972.180587037037</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45972.180587037037</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45972.180587037037</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45972.180587037037</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45972.180587037037</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45972.180587037037</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45972.180587037037</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45972.180587037037</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45972.180587037037</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45972.180587037037</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45972.180587037037</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45972.180587037037</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45972.180587037037</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45972.180587037037</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45972.180587037037</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45972.180587037037</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45972.180587037037</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45972.180587037037</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45972.180587037037</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45972.180587037037</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45972.180587037037</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45972.180587037037</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45972.180587037037</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45972.180587037037</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45972.180587037037</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45972.180587037037</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45972.180587037037</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45972.180587037037</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45972.180587037037</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45972.180587037037</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45972.180587037037</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45972.180587037037</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45972.180587037037</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45972.180587037037</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45972.180587037037</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45972.180587037037</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45972.180587037037</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45972.180587037037</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45972.180587037037</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45972.180587037037</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45972.180587037037</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45972.180587037037</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45972.180587037037</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45972.180587037037</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45972.180587037037</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45972.180587037037</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45972.180587037037</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45972.180587037037</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45972.180587037037</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45972.180587037037</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45972.180587037037</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45972.180587037037</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45972.180587037037</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45972.180587037037</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ref="G232:G295" ca="1" si="5">IFERROR(NOW()-F232,"")</f>
        <v>45972.180587037037</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5"/>
        <v>45972.180587037037</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45972.180587037037</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5"/>
        <v>45972.180587037037</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5"/>
        <v>45972.180587037037</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5"/>
        <v>45972.180587037037</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5"/>
        <v>45972.180587037037</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45972.180587037037</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45972.180587037037</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45972.180587037037</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45972.180587037037</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5"/>
        <v>45972.180587037037</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45972.180587037037</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45972.180587037037</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45972.180587037037</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45972.180587037037</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45972.180587037037</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45972.180587037037</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45972.180587037037</v>
      </c>
      <c r="H250" s="124"/>
      <c r="I250" s="124" t="str">
        <f>IFERROR(VLOOKUP(D250,DB!A:F,6,0),"")</f>
        <v/>
      </c>
      <c r="J250" s="124" t="str">
        <f>IFERROR(VLOOKUP(D250,DB!A:G,7,0),"")</f>
        <v/>
      </c>
      <c r="K250" s="124"/>
      <c r="L250" s="124" t="str">
        <f>IFERROR(VLOOKUP(D250,DB!A:I,9,0),"")</f>
        <v/>
      </c>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sheetData>
  <dataValidations count="2">
    <dataValidation allowBlank="1" showInputMessage="1" showErrorMessage="1" sqref="E1" xr:uid="{920C6338-E771-4DAE-8C89-92A9093EA4DE}"/>
    <dataValidation type="list" allowBlank="1" showInputMessage="1" showErrorMessage="1" sqref="E2:E25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6"/>
  <sheetViews>
    <sheetView workbookViewId="0">
      <selection activeCell="A2" sqref="A2:XFD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4" ca="1" si="0">IFERROR(NOW()-F2,"-")</f>
        <v>45972.180586921299</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45972.180586921299</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45972.180586921299</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ref="G5:G68" ca="1" si="1">IFERROR(NOW()-F5,"-")</f>
        <v>45972.180586921299</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1"/>
        <v>45972.180586921299</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1"/>
        <v>45972.180586921299</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1"/>
        <v>45972.180586921299</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1"/>
        <v>45972.180586921299</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1"/>
        <v>45972.180586921299</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1"/>
        <v>45972.180586921299</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1"/>
        <v>45972.180586921299</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1"/>
        <v>45972.180586921299</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45972.180586921299</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45972.180586921299</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45972.180586921299</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45972.180586921299</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45972.180586921299</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45972.180586921299</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45972.180586921299</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45972.180586921299</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45972.180586921299</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45972.180586921299</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45972.180586921299</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45972.180586921299</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45972.180586921299</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45972.180586921299</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45972.180586921299</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45972.180586921299</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45972.180586921299</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45972.180586921299</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45972.180586921299</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45972.180586921299</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45972.180586921299</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45972.180586921299</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45972.180586921299</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45972.180586921299</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45972.180586921299</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45972.180586921299</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45972.180586921299</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45972.180586921299</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45972.180586921299</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45972.180586921299</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45972.180586921299</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45972.180586921299</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45972.180586921299</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45972.180586921299</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45972.180586921299</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45972.180586921299</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45972.180586921299</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45972.180586921299</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45972.180586921299</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45972.180586921299</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45972.180586921299</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45972.180586921299</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45972.180586921299</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45972.180586921299</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45972.180586921299</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45972.180586921299</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45972.180586921299</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45972.180586921299</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45972.180586921299</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45972.180586921299</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45972.180586921299</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45972.180586921299</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45972.180586921299</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45972.180586921299</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45972.180586921299</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ref="G69:G132" ca="1" si="2">IFERROR(NOW()-F69,"-")</f>
        <v>45972.180586921299</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2"/>
        <v>45972.180586921299</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2"/>
        <v>45972.180586921299</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2"/>
        <v>45972.180586921299</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2"/>
        <v>45972.180586921299</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2"/>
        <v>45972.180586921299</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2"/>
        <v>45972.180586921299</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2"/>
        <v>45972.180586921299</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2"/>
        <v>45972.180586921299</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45972.180586921299</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45972.180586921299</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45972.180586921299</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45972.180586921299</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45972.180586921299</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45972.180586921299</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45972.180586921299</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45972.180586921299</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45972.180586921299</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45972.180586921299</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45972.180586921299</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45972.180586921299</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45972.180586921299</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45972.180586921299</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45972.180586921299</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45972.180586921299</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45972.180586921299</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45972.180586921299</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45972.180586921299</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45972.180586921299</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45972.180586921299</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45972.180586921299</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45972.180586921299</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45972.180586921299</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45972.180586921299</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45972.180586921299</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45972.180586921299</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45972.180586921299</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45972.180586921299</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45972.180586921299</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45972.180586921299</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45972.180586921299</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45972.180586921299</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45972.180586921299</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45972.180586921299</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45972.180586921299</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45972.180586921299</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45972.180586921299</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45972.180586921299</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45972.180586921299</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45972.180586921299</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45972.180586921299</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45972.180586921299</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45972.180586921299</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45972.180586921299</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45972.180586921299</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45972.180586921299</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45972.180586921299</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45972.180586921299</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45972.180586921299</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45972.180586921299</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45972.180586921299</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45972.180586921299</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45972.180586921299</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45972.180586921299</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ref="G133:G166" ca="1" si="3">IFERROR(NOW()-F133,"-")</f>
        <v>45972.180586921299</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3"/>
        <v>45972.180586921299</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3"/>
        <v>45972.180586921299</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3"/>
        <v>45972.180586921299</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3"/>
        <v>45972.180586921299</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3"/>
        <v>45972.180586921299</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3"/>
        <v>45972.180586921299</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3"/>
        <v>45972.180586921299</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3"/>
        <v>45972.180586921299</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3"/>
        <v>45972.180586921299</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3"/>
        <v>45972.180586921299</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3"/>
        <v>45972.180586921299</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3"/>
        <v>45972.180586921299</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3"/>
        <v>45972.180586921299</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3"/>
        <v>45972.180586921299</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3"/>
        <v>45972.180586921299</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3"/>
        <v>45972.180586921299</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3"/>
        <v>45972.180586921299</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3"/>
        <v>45972.180586921299</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3"/>
        <v>45972.180586921299</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3"/>
        <v>45972.180586921299</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3"/>
        <v>45972.180586921299</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3"/>
        <v>45972.180586921299</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3"/>
        <v>45972.180586921299</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3"/>
        <v>45972.180586921299</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3"/>
        <v>45972.180586921299</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3"/>
        <v>45972.180586921299</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3"/>
        <v>45972.180586921299</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3"/>
        <v>45972.180586921299</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3"/>
        <v>45972.180586921299</v>
      </c>
      <c r="H162" s="143"/>
      <c r="I162" s="141" t="str">
        <f>IFERROR(VLOOKUP(D162,DB!A:F,6,0),"")</f>
        <v/>
      </c>
      <c r="J162" s="141" t="str">
        <f>IFERROR(VLOOKUP(D162,DB!A:G,7,0),"")</f>
        <v/>
      </c>
      <c r="K162" s="144"/>
      <c r="L162" s="145" t="str">
        <f>IFERROR(VLOOKUP(D162,DB!A:I,9,0),"")</f>
        <v/>
      </c>
    </row>
    <row r="163" spans="1:12" ht="31.5" customHeight="1">
      <c r="A163" s="140"/>
      <c r="B163" s="141" t="str">
        <f>IFERROR(VLOOKUP(D163,DB!A:K,11,0),"")</f>
        <v/>
      </c>
      <c r="C163" s="142"/>
      <c r="D163" s="141"/>
      <c r="E163" s="124"/>
      <c r="F163" s="143"/>
      <c r="G163" s="105">
        <f t="shared" ca="1" si="3"/>
        <v>45972.180586921299</v>
      </c>
      <c r="H163" s="143"/>
      <c r="I163" s="141" t="str">
        <f>IFERROR(VLOOKUP(D163,DB!A:F,6,0),"")</f>
        <v/>
      </c>
      <c r="J163" s="141" t="str">
        <f>IFERROR(VLOOKUP(D163,DB!A:G,7,0),"")</f>
        <v/>
      </c>
      <c r="K163" s="144"/>
      <c r="L163" s="145" t="str">
        <f>IFERROR(VLOOKUP(D163,DB!A:I,9,0),"")</f>
        <v/>
      </c>
    </row>
    <row r="164" spans="1:12" ht="31.5" customHeight="1">
      <c r="A164" s="140"/>
      <c r="B164" s="141" t="str">
        <f>IFERROR(VLOOKUP(D164,DB!A:K,11,0),"")</f>
        <v/>
      </c>
      <c r="C164" s="142"/>
      <c r="D164" s="141"/>
      <c r="E164" s="124"/>
      <c r="F164" s="143"/>
      <c r="G164" s="105">
        <f t="shared" ca="1" si="3"/>
        <v>45972.180586921299</v>
      </c>
      <c r="H164" s="143"/>
      <c r="I164" s="141" t="str">
        <f>IFERROR(VLOOKUP(D164,DB!A:F,6,0),"")</f>
        <v/>
      </c>
      <c r="J164" s="141" t="str">
        <f>IFERROR(VLOOKUP(D164,DB!A:G,7,0),"")</f>
        <v/>
      </c>
      <c r="K164" s="144"/>
      <c r="L164" s="145" t="str">
        <f>IFERROR(VLOOKUP(D164,DB!A:I,9,0),"")</f>
        <v/>
      </c>
    </row>
    <row r="165" spans="1:12" ht="31.5" customHeight="1">
      <c r="A165" s="140"/>
      <c r="B165" s="141" t="str">
        <f>IFERROR(VLOOKUP(D165,DB!A:K,11,0),"")</f>
        <v/>
      </c>
      <c r="C165" s="142"/>
      <c r="D165" s="141"/>
      <c r="E165" s="124"/>
      <c r="F165" s="143"/>
      <c r="G165" s="105">
        <f t="shared" ca="1" si="3"/>
        <v>45972.180586921299</v>
      </c>
      <c r="H165" s="143"/>
      <c r="I165" s="141" t="str">
        <f>IFERROR(VLOOKUP(D165,DB!A:F,6,0),"")</f>
        <v/>
      </c>
      <c r="J165" s="141" t="str">
        <f>IFERROR(VLOOKUP(D165,DB!A:G,7,0),"")</f>
        <v/>
      </c>
      <c r="K165" s="144"/>
      <c r="L165" s="145" t="str">
        <f>IFERROR(VLOOKUP(D165,DB!A:I,9,0),"")</f>
        <v/>
      </c>
    </row>
    <row r="166" spans="1:12" ht="31.5" customHeight="1">
      <c r="A166" s="140"/>
      <c r="B166" s="141" t="str">
        <f>IFERROR(VLOOKUP(D166,DB!A:K,11,0),"")</f>
        <v/>
      </c>
      <c r="C166" s="142"/>
      <c r="D166" s="141"/>
      <c r="E166" s="124"/>
      <c r="F166" s="143"/>
      <c r="G166" s="105">
        <f t="shared" ca="1" si="3"/>
        <v>45972.180586921299</v>
      </c>
      <c r="H166" s="143"/>
      <c r="I166" s="141" t="str">
        <f>IFERROR(VLOOKUP(D166,DB!A:F,6,0),"")</f>
        <v/>
      </c>
      <c r="J166" s="141" t="str">
        <f>IFERROR(VLOOKUP(D166,DB!A:G,7,0),"")</f>
        <v/>
      </c>
      <c r="K166" s="144"/>
      <c r="L166" s="145" t="str">
        <f>IFERROR(VLOOKUP(D166,DB!A:I,9,0),"")</f>
        <v/>
      </c>
    </row>
  </sheetData>
  <dataValidations count="2">
    <dataValidation allowBlank="1" showInputMessage="1" showErrorMessage="1" sqref="E1" xr:uid="{9E1BC488-8814-4F8A-8DBE-742B3278AB71}"/>
    <dataValidation type="list" allowBlank="1" showInputMessage="1" showErrorMessage="1" sqref="E2:E16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2025-11-11T01:22:04Z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