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30" documentId="120_S{2AC9BD13-BADA-5192-A53E-5A8FF88502F6}" xr6:coauthVersionLast="47" xr6:coauthVersionMax="47" xr10:uidLastSave="{19FA48EF-4AE7-466C-9FF9-86F2670B027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<sst xmlns="http://schemas.openxmlformats.org/spreadsheetml/2006/main" count="181536" uniqueCount="39146">
  <si>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</si>
  <si>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</si>
  <si>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</si>
  <si>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</si>
  <si>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</si>
  <si>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</si>
  <si>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</si>
  <si>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</si>
  <si>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</si>
  <si>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</si>
  <si>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</si>
  <si>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</si>
  <si>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</si>
  <si>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</si>
  <si>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</si>
  <si>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</si>
  <si>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</si>
  <si>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</si>
  <si>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</si>
  <si>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</si>
  <si>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</si>
  <si>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</si>
  <si>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</si>
  <si>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</si>
  <si>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</si>
  <si>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</si>
  <si>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</si>
  <si>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</si>
  <si>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</si>
  <si>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</si>
  <si>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</si>
  <si>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</si>
  <si>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</si>
  <si>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</si>
  <si>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</si>
  <si>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</si>
  <si>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</si>
  <si>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</si>
  <si>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</si>
  <si>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</si>
  <si>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</si>
  <si>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</si>
  <si>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</si>
  <si>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</si>
  <si>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</si>
  <si>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</si>
  <si>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</si>
  <si>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</si>
  <si>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</si>
  <si>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</si>
  <si>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</si>
  <si>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</si>
  <si>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</si>
  <si>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</si>
  <si>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</si>
  <si>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</si>
  <si>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</si>
  <si>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</si>
  <si>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</si>
  <si>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</si>
  <si>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</si>
  <si>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</si>
  <si>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</si>
  <si>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</si>
  <si>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</si>
  <si>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</si>
  <si>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</si>
  <si>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</si>
  <si>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</si>
  <si>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</si>
  <si>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</si>
  <si>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</si>
  <si>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</si>
  <si>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</si>
  <si>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</si>
  <si>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</si>
  <si>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</si>
  <si>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</si>
  <si>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</si>
  <si>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</si>
  <si>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</si>
  <si>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</si>
  <si>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</si>
  <si>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</si>
  <si>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</si>
  <si>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</si>
  <si>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</si>
  <si>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</si>
  <si>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</si>
  <si>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</si>
  <si>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</si>
  <si>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</si>
  <si>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</si>
  <si>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</si>
  <si>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</si>
  <si>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</si>
  <si>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</si>
  <si>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</si>
  <si>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</si>
  <si>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</si>
  <si>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</si>
  <si>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</si>
  <si>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</si>
  <si>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</si>
  <si>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</si>
  <si>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</si>
  <si>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</si>
  <si>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</si>
  <si>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</si>
  <si>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</si>
  <si>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</si>
  <si>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</si>
  <si>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</si>
  <si>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</si>
  <si>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</si>
  <si>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</si>
  <si>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</si>
  <si>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</si>
  <si>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</si>
  <si>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</si>
  <si>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</si>
  <si>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</si>
  <si>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</si>
  <si>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</si>
  <si>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</si>
  <si>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</si>
  <si>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</si>
  <si>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</si>
  <si>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</si>
  <si>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</si>
  <si>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</si>
  <si>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</si>
  <si>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</si>
  <si>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</si>
  <si>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</si>
  <si>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</si>
  <si>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</si>
  <si>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</si>
  <si>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</si>
  <si>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</si>
  <si>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</si>
  <si>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</si>
  <si>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</si>
  <si>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</si>
  <si>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</si>
  <si>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</si>
  <si>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</si>
  <si>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</si>
  <si>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</si>
  <si>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</si>
  <si>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</si>
  <si>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</si>
  <si>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</si>
  <si>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</si>
  <si>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</si>
  <si>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</si>
  <si>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</si>
  <si>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</si>
  <si>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</si>
  <si>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</si>
  <si>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</si>
  <si>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</si>
  <si>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</si>
  <si>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</si>
  <si>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</si>
  <si>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</si>
  <si>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</si>
  <si>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</si>
  <si>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</si>
  <si>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</si>
  <si>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</si>
  <si>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</si>
  <si>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</si>
  <si>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</si>
  <si>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</si>
  <si>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</si>
  <si>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</si>
  <si>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</si>
  <si>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</si>
  <si>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</si>
  <si>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</si>
  <si>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</si>
  <si>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</si>
  <si>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</si>
  <si>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</si>
  <si>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</si>
  <si>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</si>
  <si>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</si>
  <si>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</si>
  <si>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</si>
  <si>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</si>
  <si>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</si>
  <si>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</si>
  <si>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</si>
  <si>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</si>
  <si>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</si>
  <si>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</si>
  <si>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</si>
  <si>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</si>
  <si>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</si>
  <si>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</si>
  <si>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</si>
  <si>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</si>
  <si>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</si>
  <si>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</si>
  <si>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</si>
  <si>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</si>
  <si>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</si>
  <si>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</si>
  <si>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</si>
  <si>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</si>
  <si>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</si>
  <si>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</si>
  <si>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</si>
  <si>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</si>
  <si>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</si>
  <si>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</si>
  <si>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</si>
  <si>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</si>
  <si>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</si>
  <si>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</si>
  <si>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</si>
  <si>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</si>
  <si>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</si>
  <si>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</si>
  <si>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</si>
  <si>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</si>
  <si>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</si>
  <si>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</si>
  <si>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</si>
  <si>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</si>
  <si>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</si>
  <si>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</si>
  <si>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</si>
  <si>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</si>
  <si>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</si>
  <si>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</si>
  <si>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</si>
  <si>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</si>
  <si>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</si>
  <si>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</si>
  <si>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</si>
  <si>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</si>
  <si>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</si>
  <si>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</si>
  <si>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</si>
  <si>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</si>
  <si>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</si>
  <si>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</si>
  <si>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</si>
  <si>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</si>
  <si>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</si>
  <si>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</si>
  <si>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</si>
  <si>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</si>
  <si>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</si>
  <si>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</si>
  <si>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</si>
  <si>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</si>
  <si>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</si>
  <si>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</si>
  <si>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</si>
  <si>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</si>
  <si>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</si>
  <si>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</si>
  <si>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</si>
  <si>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</si>
  <si>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</si>
  <si>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</si>
  <si>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</si>
  <si>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</si>
  <si>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</si>
  <si>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</si>
  <si>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</si>
  <si>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</si>
  <si>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</si>
  <si>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</si>
  <si>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</si>
  <si>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</si>
  <si>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</si>
  <si>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</si>
  <si>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</si>
  <si>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</si>
  <si>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</si>
  <si>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</si>
  <si>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</si>
  <si>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</si>
  <si>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</si>
  <si>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</si>
  <si>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</si>
  <si>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</si>
  <si>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</si>
  <si>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</si>
  <si>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</si>
  <si>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</si>
  <si>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</si>
  <si>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</si>
  <si>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</si>
  <si>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</si>
  <si>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</si>
  <si>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</si>
  <si>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</si>
  <si>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</si>
  <si>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</si>
  <si>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</si>
  <si>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</si>
  <si>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</si>
  <si>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</si>
  <si>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</si>
  <si>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</si>
  <si>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</si>
  <si>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</si>
  <si>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</si>
  <si>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</si>
  <si>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</si>
  <si>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</si>
  <si>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</si>
  <si>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</si>
  <si>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</si>
  <si>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</si>
  <si>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</si>
  <si>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</si>
  <si>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</si>
  <si>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</si>
  <si>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</si>
  <si>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</si>
  <si>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</si>
  <si>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</si>
  <si>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</si>
  <si>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</si>
  <si>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</si>
  <si>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</si>
  <si>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</si>
  <si>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</si>
  <si>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</si>
  <si>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</si>
  <si>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</si>
  <si>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</si>
  <si>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</si>
  <si>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</si>
  <si>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</si>
  <si>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</si>
  <si>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</si>
  <si>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</si>
  <si>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</si>
  <si>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</si>
  <si>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</si>
  <si>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</si>
  <si>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</si>
  <si>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</si>
  <si>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</si>
  <si>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</si>
  <si>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</si>
  <si>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</si>
  <si>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</si>
  <si>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</si>
  <si>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</si>
  <si>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</si>
  <si>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</si>
  <si>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</si>
  <si>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</si>
  <si>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</si>
  <si>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</si>
  <si>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</si>
  <si>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</si>
  <si>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</si>
  <si>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</si>
  <si>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</si>
  <si>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</si>
  <si>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</si>
  <si>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</si>
  <si>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</si>
  <si>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</si>
  <si>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</si>
  <si>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</si>
  <si>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</si>
  <si>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</si>
  <si>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</si>
  <si>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</si>
  <si>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</si>
  <si>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</si>
  <si>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</si>
  <si>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</si>
  <si>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</si>
  <si>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</si>
  <si>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</si>
  <si>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</si>
  <si>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</si>
  <si>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</si>
  <si>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</si>
  <si>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</si>
  <si>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</si>
  <si>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</si>
  <si>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</si>
  <si>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</si>
  <si>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</si>
  <si>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</si>
  <si>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</si>
  <si>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</si>
  <si>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</si>
  <si>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</si>
  <si>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</si>
  <si>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</si>
  <si>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</si>
  <si>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</si>
  <si>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</si>
  <si>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</si>
  <si>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</si>
  <si>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</si>
  <si>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</si>
  <si>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</si>
  <si>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</si>
  <si>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</si>
  <si>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</si>
  <si>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</si>
  <si>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</si>
  <si>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</si>
  <si>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</si>
  <si>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</si>
  <si>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</si>
  <si>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</si>
  <si>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</si>
  <si>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</si>
  <si>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</si>
  <si>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</si>
  <si>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</si>
  <si>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</si>
  <si>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</si>
  <si>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</si>
  <si>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</si>
  <si>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</si>
  <si>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</si>
  <si>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</si>
  <si>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</si>
  <si>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</si>
  <si>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</si>
  <si>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</si>
  <si>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</si>
  <si>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</si>
  <si>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</si>
  <si>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</si>
  <si>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</si>
  <si>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</si>
  <si>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</si>
  <si>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</si>
  <si>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</si>
  <si>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</si>
  <si>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</si>
  <si>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</si>
  <si>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</si>
  <si>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</si>
  <si>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</si>
  <si>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</si>
  <si>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</si>
  <si>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</si>
  <si>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</si>
  <si>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</si>
  <si>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</si>
  <si>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</si>
  <si>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</si>
  <si>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</si>
  <si>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</si>
  <si>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</si>
  <si>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</si>
  <si>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</si>
  <si>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</si>
  <si>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</si>
  <si>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</si>
  <si>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</si>
  <si>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</si>
  <si>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</si>
  <si>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</si>
  <si>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</si>
  <si>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</si>
  <si>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</si>
  <si>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</si>
  <si>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</si>
  <si>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</si>
  <si>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</si>
  <si>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</si>
  <si>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</si>
  <si>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</si>
  <si>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</si>
  <si>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</si>
  <si>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</si>
  <si>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</si>
  <si>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</si>
  <si>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</si>
  <si>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</si>
  <si>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</si>
  <si>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</si>
  <si>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</si>
  <si>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</si>
  <si>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</si>
  <si>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</si>
  <si>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</si>
  <si>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</si>
  <si>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</si>
  <si>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</si>
  <si>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</si>
  <si>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</si>
  <si>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</si>
  <si>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</si>
  <si>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</si>
  <si>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</si>
  <si>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</si>
  <si>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</si>
  <si>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</si>
  <si>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</si>
  <si>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</si>
  <si>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</si>
  <si>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</si>
  <si>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</si>
  <si>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</si>
  <si>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</si>
  <si>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</si>
  <si>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</si>
  <si>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</si>
  <si>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</si>
  <si>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</si>
  <si>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</si>
  <si>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</si>
  <si>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</si>
  <si>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</si>
  <si>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</si>
  <si>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</si>
  <si>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</si>
  <si>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</si>
  <si>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</si>
  <si>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</si>
  <si>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</si>
  <si>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</si>
  <si>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</si>
  <si>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</si>
  <si>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</si>
  <si>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</si>
  <si>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</si>
  <si>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</si>
  <si>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</si>
  <si>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</si>
  <si>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</si>
  <si>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</si>
  <si>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</si>
  <si>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</si>
  <si>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</si>
  <si>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</si>
  <si>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</si>
  <si>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</si>
  <si>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</si>
  <si>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</si>
  <si>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</si>
  <si>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</si>
  <si>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</si>
  <si>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</si>
  <si>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</si>
  <si>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</si>
  <si>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</si>
  <si>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</si>
  <si>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</si>
  <si>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</si>
  <si>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</si>
  <si>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</si>
  <si>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</si>
  <si>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</si>
  <si>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</si>
  <si>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</si>
  <si>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</si>
  <si>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</si>
  <si>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</si>
  <si>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</si>
  <si>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</si>
  <si>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</si>
  <si>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</si>
  <si>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</si>
  <si>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</si>
  <si>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</si>
  <si>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</si>
  <si>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</si>
  <si>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</si>
  <si>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</si>
  <si>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</si>
  <si>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</si>
  <si>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</si>
  <si>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</si>
  <si>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</si>
  <si>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</si>
  <si>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</si>
  <si>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</si>
  <si>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</si>
  <si>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</si>
  <si>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</si>
  <si>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</si>
  <si>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</si>
  <si>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</si>
  <si>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</si>
  <si>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</si>
  <si>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</si>
  <si>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</si>
  <si>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</si>
  <si>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</si>
  <si>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</si>
  <si>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</si>
  <si>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</si>
  <si>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</si>
  <si>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</si>
  <si>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</si>
  <si>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</si>
  <si>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</si>
  <si>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</si>
  <si>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</si>
  <si>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</si>
  <si>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</si>
  <si>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</si>
  <si>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</si>
  <si>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</si>
  <si>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</si>
  <si>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</si>
  <si>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</si>
  <si>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</si>
  <si>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</si>
  <si>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</si>
  <si>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</si>
  <si>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</si>
  <si>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</si>
  <si>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</si>
  <si>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</si>
  <si>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</si>
  <si>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</si>
  <si>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</si>
  <si>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</si>
  <si>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</si>
  <si>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</si>
  <si>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</si>
  <si>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</si>
  <si>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</si>
  <si>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</si>
  <si>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</si>
  <si>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</si>
  <si>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</si>
  <si>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</si>
  <si>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</si>
  <si>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</si>
  <si>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</si>
  <si>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</si>
  <si>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</si>
  <si>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</si>
  <si>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</si>
  <si>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</si>
  <si>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</si>
  <si>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</si>
  <si>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</si>
  <si>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</si>
  <si>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</si>
  <si>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</si>
  <si>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</si>
  <si>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</si>
  <si>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</si>
  <si>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</si>
  <si>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</si>
  <si>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</si>
  <si>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</si>
  <si>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</si>
  <si>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</si>
  <si>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</si>
  <si>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</si>
  <si>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</si>
  <si>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</si>
  <si>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</si>
  <si>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</si>
  <si>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</si>
  <si>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</si>
  <si>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</si>
  <si>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</si>
  <si>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</si>
  <si>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</si>
  <si>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</si>
  <si>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</si>
  <si>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</si>
  <si>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</si>
  <si>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</si>
  <si>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</si>
  <si>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</si>
  <si>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</si>
  <si>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</si>
  <si>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</si>
  <si>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</si>
  <si>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</si>
  <si>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</si>
  <si>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</si>
  <si>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</si>
  <si>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</si>
  <si>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</si>
  <si>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</si>
  <si>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</si>
  <si>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</si>
  <si>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</si>
  <si>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</si>
  <si>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</si>
  <si>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</si>
  <si>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</si>
  <si>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</si>
  <si>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</si>
  <si>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</si>
  <si>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</si>
  <si>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</si>
  <si>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</si>
  <si>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</si>
  <si>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</si>
  <si>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</si>
  <si>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</si>
  <si>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</si>
  <si>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</si>
  <si>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</si>
  <si>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</si>
  <si>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</si>
  <si>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</si>
  <si>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</si>
  <si>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</si>
  <si>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</si>
  <si>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</si>
  <si>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</si>
  <si>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</si>
  <si>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</si>
  <si>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</si>
  <si>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</si>
  <si>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</si>
  <si>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</si>
  <si>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</si>
  <si>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</si>
  <si>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</si>
  <si>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</si>
  <si>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</si>
  <si>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</si>
  <si>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</si>
  <si>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</si>
  <si>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</si>
  <si>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</si>
  <si>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</si>
  <si>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</si>
  <si>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</si>
  <si>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</si>
  <si>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</si>
  <si>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</si>
  <si>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</si>
  <si>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</si>
  <si>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</si>
  <si>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</si>
  <si>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</si>
  <si>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</si>
  <si>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</si>
  <si>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</si>
  <si>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</si>
  <si>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</si>
  <si>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</si>
  <si>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</si>
  <si>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</si>
  <si>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</si>
  <si>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</si>
  <si>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</si>
  <si>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</si>
  <si>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</si>
  <si>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</si>
  <si>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</si>
  <si>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</si>
  <si>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</si>
  <si>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</si>
  <si>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</si>
  <si>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</si>
  <si>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</si>
  <si>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</si>
  <si>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</si>
  <si>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</si>
  <si>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</si>
  <si>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</si>
  <si>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</si>
  <si>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</si>
  <si>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</si>
  <si>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</si>
  <si>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</si>
  <si>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</si>
  <si>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</si>
  <si>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</si>
  <si>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</si>
  <si>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</si>
  <si>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</si>
  <si>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</si>
  <si>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</si>
  <si>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</si>
  <si>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</si>
  <si>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</si>
  <si>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</si>
  <si>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</si>
  <si>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</si>
  <si>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</si>
  <si>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</si>
  <si>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</si>
  <si>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</si>
  <si>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</si>
  <si>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</si>
  <si>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</si>
  <si>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</si>
  <si>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</si>
  <si>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</si>
  <si>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</si>
  <si>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</si>
  <si>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</si>
  <si>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</si>
  <si>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</si>
  <si>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</si>
  <si>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</si>
  <si>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</si>
  <si>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</si>
  <si>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</si>
  <si>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</si>
  <si>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</si>
  <si>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</si>
  <si>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</si>
  <si>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</si>
  <si>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</si>
  <si>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</si>
  <si>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</si>
  <si>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</si>
  <si>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</si>
  <si>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</si>
  <si>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</si>
  <si>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</si>
  <si>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</si>
  <si>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</si>
  <si>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</si>
  <si>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</si>
  <si>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</si>
  <si>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</si>
  <si>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</si>
  <si>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</si>
  <si>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</si>
  <si>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</si>
  <si>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</si>
  <si>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</si>
  <si>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</si>
  <si>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</si>
  <si>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</si>
  <si>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</si>
  <si>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</si>
  <si>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</si>
  <si>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</si>
  <si>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</si>
  <si>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</si>
  <si>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</si>
  <si>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</si>
  <si>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</si>
  <si>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</si>
  <si>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</si>
  <si>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</si>
  <si>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</si>
  <si>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</si>
  <si>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</si>
  <si>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</si>
  <si>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</si>
  <si>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</si>
  <si>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</si>
  <si>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</si>
  <si>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</si>
  <si>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</si>
  <si>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</si>
  <si>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</si>
  <si>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</si>
  <si>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</si>
  <si>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</si>
  <si>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</si>
  <si>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</si>
  <si>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</si>
  <si>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</si>
  <si>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</si>
  <si>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</si>
  <si>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</si>
  <si>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</si>
  <si>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</si>
  <si>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</si>
  <si>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</si>
  <si>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</si>
  <si>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</si>
  <si>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</si>
  <si>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</si>
  <si>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</si>
  <si>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</si>
  <si>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</si>
  <si>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</si>
  <si>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</si>
  <si>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</si>
  <si>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</si>
  <si>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</si>
  <si>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</si>
  <si>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</si>
  <si>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</si>
  <si>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</si>
  <si>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</si>
  <si>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</si>
  <si>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</si>
  <si>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</si>
  <si>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</si>
  <si>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</si>
  <si>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</si>
  <si>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</si>
  <si>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</si>
  <si>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</si>
  <si>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</si>
  <si>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</si>
  <si>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</si>
  <si>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</si>
  <si>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</si>
  <si>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</si>
  <si>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</si>
  <si>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</si>
  <si>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</si>
  <si>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</si>
  <si>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</si>
  <si>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</si>
  <si>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</si>
  <si>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</si>
  <si>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</si>
  <si>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</si>
  <si>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</si>
  <si>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</si>
  <si>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</si>
  <si>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</si>
  <si>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</si>
  <si>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</si>
  <si>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</si>
  <si>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</si>
  <si>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</si>
  <si>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</si>
  <si>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</si>
  <si>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</si>
  <si>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</si>
  <si>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</si>
  <si>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</si>
  <si>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</si>
  <si>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</si>
  <si>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</si>
  <si>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</si>
  <si>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</si>
  <si>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</si>
  <si>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</si>
  <si>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</si>
  <si>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</si>
  <si>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</si>
  <si>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</si>
  <si>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</si>
  <si>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</si>
  <si>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</si>
  <si>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</si>
  <si>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</si>
  <si>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</si>
  <si>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</si>
  <si>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</si>
  <si>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</si>
  <si>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</si>
  <si>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</si>
  <si>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</si>
  <si>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</si>
  <si>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</si>
  <si>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</si>
  <si>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</si>
  <si>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</si>
  <si>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</si>
  <si>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</si>
  <si>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</si>
  <si>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</si>
  <si>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</si>
  <si>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</si>
  <si>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</si>
  <si>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</si>
  <si>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</si>
  <si>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</si>
  <si>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</si>
  <si>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</si>
  <si>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</si>
  <si>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</si>
  <si>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</si>
  <si>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</si>
  <si>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</si>
  <si>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</si>
  <si>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</si>
  <si>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</si>
  <si>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</si>
  <si>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</si>
  <si>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</si>
  <si>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</si>
  <si>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</si>
  <si>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</si>
  <si>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</si>
  <si>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</si>
  <si>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</si>
  <si>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</si>
  <si>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</si>
  <si>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</si>
  <si>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</si>
  <si>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</si>
  <si>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</si>
  <si>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</si>
  <si>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</si>
  <si>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</si>
  <si>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</si>
  <si>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</si>
  <si>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</si>
  <si>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</si>
  <si>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</si>
  <si>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</si>
  <si>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</si>
  <si>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</si>
  <si>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</si>
  <si>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</si>
  <si>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</si>
  <si>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</si>
  <si>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</si>
  <si>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</si>
  <si>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</si>
  <si>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</si>
  <si>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</si>
  <si>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</si>
  <si>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</si>
  <si>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</si>
  <si>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</si>
  <si>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</si>
  <si>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</si>
  <si>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</si>
  <si>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</si>
  <si>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</si>
  <si>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</si>
  <si>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</si>
  <si>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</si>
  <si>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</si>
  <si>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</si>
  <si>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</si>
  <si>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</si>
  <si>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</si>
  <si>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</si>
  <si>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</si>
  <si>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</si>
  <si>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</si>
  <si>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</si>
  <si>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</si>
  <si>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</si>
  <si>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</si>
  <si>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</si>
  <si>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</si>
  <si>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</si>
  <si>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</si>
  <si>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</si>
  <si>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</si>
  <si>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</si>
  <si>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</si>
  <si>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</si>
  <si>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</si>
  <si>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</si>
  <si>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</si>
  <si>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</si>
  <si>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</si>
  <si>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</si>
  <si>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</si>
  <si>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</si>
  <si>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</si>
  <si>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</si>
  <si>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</si>
  <si>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</si>
  <si>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</si>
  <si>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</si>
  <si>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</si>
  <si>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</si>
  <si>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</si>
  <si>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</si>
  <si>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</si>
  <si>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</si>
  <si>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</si>
  <si>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</si>
  <si>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</si>
  <si>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</si>
  <si>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</si>
  <si>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</si>
  <si>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</si>
  <si>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</si>
  <si>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</si>
  <si>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</si>
  <si>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</si>
  <si>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</si>
  <si>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</si>
  <si>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</si>
  <si>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</si>
  <si>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</si>
  <si>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</si>
  <si>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</si>
  <si>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</si>
  <si>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</si>
  <si>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</si>
  <si>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</si>
  <si>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</si>
  <si>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</si>
  <si>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</si>
  <si>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</si>
  <si>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</si>
  <si>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</si>
  <si>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</si>
  <si>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</si>
  <si>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</si>
  <si>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</si>
  <si>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</si>
  <si>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</si>
  <si>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</si>
  <si>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</si>
  <si>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</si>
  <si>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</si>
  <si>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</si>
  <si>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</si>
  <si>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</si>
  <si>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</si>
  <si>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</si>
  <si>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</si>
  <si>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</si>
  <si>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</si>
  <si>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</si>
  <si>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</si>
  <si>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</si>
  <si>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</si>
  <si>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</si>
  <si>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</si>
  <si>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</si>
  <si>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</si>
  <si>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</si>
  <si>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</si>
  <si>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</si>
  <si>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</si>
  <si>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</si>
  <si>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</si>
  <si>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</si>
  <si>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</si>
  <si>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</si>
  <si>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</si>
  <si>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</si>
  <si>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</si>
  <si>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</si>
  <si>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</si>
  <si>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</si>
  <si>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</si>
  <si>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</si>
  <si>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</si>
  <si>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</si>
  <si>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</si>
  <si>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</si>
  <si>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</si>
  <si>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</si>
  <si>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</si>
  <si>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</si>
  <si>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</si>
  <si>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</si>
  <si>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</si>
  <si>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</si>
  <si>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</si>
  <si>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</si>
  <si>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</si>
  <si>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</si>
  <si>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</si>
  <si>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</si>
  <si>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</si>
  <si>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</si>
  <si>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</si>
  <si>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</si>
  <si>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</si>
  <si>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</si>
  <si>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</si>
  <si>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</si>
  <si>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</si>
  <si>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</si>
  <si>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</si>
  <si>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</si>
  <si>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</si>
  <si>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</si>
  <si>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</si>
  <si>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</si>
  <si>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</si>
  <si>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</si>
  <si>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</si>
  <si>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</si>
  <si>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</si>
  <si>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</si>
  <si>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</si>
  <si>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</si>
  <si>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</si>
  <si>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</si>
  <si>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</si>
  <si>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</si>
  <si>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</si>
  <si>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</si>
  <si>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</si>
  <si>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</si>
  <si>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</si>
  <si>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</si>
  <si>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</si>
  <si>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</si>
  <si>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</si>
  <si>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</si>
  <si>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</si>
  <si>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</si>
  <si>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</si>
  <si>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</si>
  <si>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</si>
  <si>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</si>
  <si>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</si>
  <si>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</si>
  <si>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</si>
  <si>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</si>
  <si>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</si>
  <si>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</si>
  <si>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</si>
  <si>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</si>
  <si>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</si>
  <si>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</si>
  <si>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</si>
  <si>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</si>
  <si>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</si>
  <si>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</si>
  <si>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</si>
  <si>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</si>
  <si>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</si>
  <si>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</si>
  <si>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</si>
  <si>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</si>
  <si>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</si>
  <si>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</si>
  <si>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</si>
  <si>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</si>
  <si>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</si>
  <si>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</si>
  <si>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</si>
  <si>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</si>
  <si>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</si>
  <si>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</si>
  <si>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</si>
  <si>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</si>
  <si>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</si>
  <si>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</si>
  <si>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</si>
  <si>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</si>
  <si>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</si>
  <si>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</si>
  <si>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</si>
  <si>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</si>
  <si>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</si>
  <si>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</si>
  <si>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</si>
  <si>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</si>
  <si>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</si>
  <si>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</si>
  <si>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</si>
  <si>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</si>
  <si>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</si>
  <si>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</si>
  <si>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</si>
  <si>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</si>
  <si>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</si>
  <si>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</si>
  <si>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</si>
  <si>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</si>
  <si>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</si>
  <si>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</si>
  <si>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</si>
  <si>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</si>
  <si>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</si>
  <si>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</si>
  <si>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</si>
  <si>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</si>
  <si>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</si>
  <si>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</si>
  <si>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</si>
  <si>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</si>
  <si>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</si>
  <si>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</si>
  <si>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</si>
  <si>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</si>
  <si>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</si>
  <si>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</si>
  <si>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</si>
  <si>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</si>
  <si>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</si>
  <si>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</si>
  <si>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</si>
  <si>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</si>
  <si>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</si>
  <si>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</si>
  <si>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</si>
  <si>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</si>
  <si>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</si>
  <si>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</si>
  <si>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</si>
  <si>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</si>
  <si>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</si>
  <si>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</si>
  <si>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</si>
  <si>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</si>
  <si>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</si>
  <si>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</si>
  <si>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</si>
  <si>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</si>
  <si>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</si>
  <si>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</si>
  <si>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</si>
  <si>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</si>
  <si>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</si>
  <si>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</si>
  <si>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</si>
  <si>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</si>
  <si>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</si>
  <si>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</si>
  <si>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</si>
  <si>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</si>
  <si>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</si>
  <si>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</si>
  <si>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</si>
  <si>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</si>
  <si>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</si>
  <si>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</si>
  <si>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</si>
  <si>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</si>
  <si>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</si>
  <si>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</si>
  <si>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</si>
  <si>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</si>
  <si>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</si>
  <si>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</si>
  <si>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</si>
  <si>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</si>
  <si>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</si>
  <si>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</si>
  <si>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</si>
  <si>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</si>
  <si>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</si>
  <si>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</si>
  <si>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</si>
  <si>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</si>
  <si>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</si>
  <si>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</si>
  <si>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</si>
  <si>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</si>
  <si>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</si>
  <si>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</si>
  <si>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</si>
  <si>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</si>
  <si>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</si>
  <si>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</si>
  <si>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</si>
  <si>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</si>
  <si>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</si>
  <si>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</si>
  <si>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</si>
  <si>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</si>
  <si>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</si>
  <si>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</si>
  <si>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</si>
  <si>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</si>
  <si>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</si>
  <si>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</si>
  <si>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</si>
  <si>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</si>
  <si>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</si>
  <si>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</si>
  <si>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</si>
  <si>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</si>
  <si>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</si>
  <si>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</si>
  <si>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</si>
  <si>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</si>
  <si>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</si>
  <si>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</si>
  <si>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</si>
  <si>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</si>
  <si>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</si>
  <si>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</si>
  <si>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</si>
  <si>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</si>
  <si>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</si>
  <si>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</si>
  <si>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</si>
  <si>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</si>
  <si>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</si>
  <si>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</si>
  <si>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</si>
  <si>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</si>
  <si>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</si>
  <si>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</si>
  <si>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</si>
  <si>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</si>
  <si>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</si>
  <si>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</si>
  <si>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</si>
  <si>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</si>
  <si>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</si>
  <si>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</si>
  <si>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</si>
  <si>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</si>
  <si>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</si>
  <si>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</si>
  <si>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</si>
  <si>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</si>
  <si>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</si>
  <si>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</si>
  <si>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</si>
  <si>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</si>
  <si>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</si>
  <si>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</si>
  <si>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</si>
  <si>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</si>
  <si>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</si>
  <si>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</si>
  <si>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</si>
  <si>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</si>
  <si>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</si>
  <si>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</si>
  <si>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</si>
  <si>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</si>
  <si>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</si>
  <si>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</si>
  <si>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</si>
  <si>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</si>
  <si>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</si>
  <si>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</si>
  <si>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</si>
  <si>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</si>
  <si>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</si>
  <si>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</si>
  <si>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</si>
  <si>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</si>
  <si>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</si>
  <si>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</si>
  <si>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</si>
  <si>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</si>
  <si>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</si>
  <si>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</si>
  <si>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</si>
  <si>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</si>
  <si>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</si>
  <si>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</si>
  <si>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</si>
  <si>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</si>
  <si>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</si>
  <si>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</si>
  <si>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</si>
  <si>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</si>
  <si>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</si>
  <si>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</si>
  <si>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</si>
  <si>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</si>
  <si>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</si>
  <si>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</si>
  <si>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</si>
  <si>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</si>
  <si>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</si>
  <si>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</si>
  <si>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</si>
  <si>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</si>
  <si>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</si>
  <si>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</si>
  <si>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</si>
  <si>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</si>
  <si>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</si>
  <si>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</si>
  <si>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</si>
  <si>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</si>
  <si>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</si>
  <si>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</si>
  <si>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</si>
  <si>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</si>
  <si>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</si>
  <si>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</si>
  <si>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</si>
  <si>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</si>
  <si>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</si>
  <si>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</si>
  <si>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</si>
  <si>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</si>
  <si>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</si>
  <si>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</si>
  <si>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</si>
  <si>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</si>
  <si>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</si>
  <si>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</si>
  <si>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</si>
  <si>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</si>
  <si>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</si>
  <si>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</si>
  <si>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</si>
  <si>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</si>
  <si>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</si>
  <si>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</si>
  <si>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</si>
  <si>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</si>
  <si>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</si>
  <si>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</si>
  <si>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</si>
  <si>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</si>
  <si>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</si>
  <si>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</si>
  <si>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</si>
  <si>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</si>
  <si>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</si>
  <si>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</si>
  <si>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</si>
  <si>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</si>
  <si>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</si>
  <si>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</si>
  <si>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</si>
  <si>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</si>
  <si>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</si>
  <si>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</si>
  <si>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</si>
  <si>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</si>
  <si>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</si>
  <si>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</si>
  <si>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</si>
  <si>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</si>
  <si>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</si>
  <si>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</si>
  <si>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</si>
  <si>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</si>
  <si>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</si>
  <si>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</si>
  <si>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</si>
  <si>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</si>
  <si>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</si>
  <si>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</si>
  <si>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</si>
  <si>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</si>
  <si>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</si>
  <si>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</si>
  <si>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</si>
  <si>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</si>
  <si>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</si>
  <si>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</si>
  <si>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</si>
  <si>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</si>
  <si>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</si>
  <si>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</si>
  <si>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</si>
  <si>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</si>
  <si>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</si>
  <si>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</si>
  <si>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</si>
  <si>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</si>
  <si>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</si>
  <si>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</si>
  <si>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</si>
  <si>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</si>
  <si>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</si>
  <si>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</si>
  <si>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</si>
  <si>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</si>
  <si>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</si>
  <si>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</si>
  <si>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</si>
  <si>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</si>
  <si>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</si>
  <si>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</si>
  <si>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</si>
  <si>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</si>
  <si>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</si>
  <si>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</si>
  <si>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</si>
  <si>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</si>
  <si>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</si>
  <si>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</si>
  <si>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</si>
  <si>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</si>
  <si>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</si>
  <si>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</si>
  <si>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</si>
  <si>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</si>
  <si>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</si>
  <si>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</si>
  <si>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</si>
  <si>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</si>
  <si>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</si>
  <si>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</si>
  <si>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</si>
  <si>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</si>
  <si>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</si>
  <si>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</si>
  <si>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</si>
  <si>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</si>
  <si>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</si>
  <si>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</si>
  <si>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</si>
  <si>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</si>
  <si>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</si>
  <si>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</si>
  <si>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</si>
  <si>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</si>
  <si>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</si>
  <si>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</si>
  <si>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</si>
  <si>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</si>
  <si>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</si>
  <si>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</si>
  <si>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</si>
  <si>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</si>
  <si>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</si>
  <si>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</si>
  <si>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</si>
  <si>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</si>
  <si>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</si>
  <si>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</si>
  <si>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</si>
  <si>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</si>
  <si>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</si>
  <si>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</si>
  <si>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</si>
  <si>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</si>
  <si>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</si>
  <si>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</si>
  <si>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</si>
  <si>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</si>
  <si>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</si>
  <si>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</si>
  <si>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</si>
  <si>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</si>
  <si>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</si>
  <si>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</si>
  <si>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</si>
  <si>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</si>
  <si>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</si>
  <si>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</si>
  <si>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</si>
  <si>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</si>
  <si>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</si>
  <si>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</si>
  <si>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</si>
  <si>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</si>
  <si>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</si>
  <si>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</si>
  <si>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</si>
  <si>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</si>
  <si>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</si>
  <si>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</si>
  <si>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</si>
  <si>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</si>
  <si>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</si>
  <si>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</si>
  <si>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</si>
  <si>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</si>
  <si>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</si>
  <si>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</si>
  <si>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</si>
  <si>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</si>
  <si>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</si>
  <si>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</si>
  <si>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</si>
  <si>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</si>
  <si>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</si>
  <si>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</si>
  <si>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</si>
  <si>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</si>
  <si>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</si>
  <si>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</si>
  <si>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</si>
  <si>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</si>
  <si>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</si>
  <si>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</si>
  <si>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</si>
  <si>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</si>
  <si>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</si>
  <si>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</si>
  <si>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</si>
  <si>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</si>
  <si>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</si>
  <si>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</si>
  <si>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</si>
  <si>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</si>
  <si>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</si>
  <si>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</si>
  <si>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</si>
  <si>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</si>
  <si>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</si>
  <si>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</si>
  <si>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</si>
  <si>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</si>
  <si>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</si>
  <si>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</si>
  <si>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</si>
  <si>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</si>
  <si>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</si>
  <si>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</si>
  <si>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</si>
  <si>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</si>
  <si>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</si>
  <si>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</si>
  <si>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</si>
  <si>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</si>
  <si>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</si>
  <si>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</si>
  <si>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</si>
  <si>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</si>
  <si>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</si>
  <si>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</si>
  <si>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</si>
  <si>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</si>
  <si>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</si>
  <si>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</si>
  <si>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</si>
  <si>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</si>
  <si>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</si>
  <si>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</si>
  <si>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</si>
  <si>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</si>
  <si>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</si>
  <si>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</si>
  <si>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</si>
  <si>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</si>
  <si>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</si>
  <si>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</si>
  <si>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</si>
  <si>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</si>
  <si>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</si>
  <si>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</si>
  <si>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</si>
  <si>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</si>
  <si>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</si>
  <si>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</si>
  <si>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</si>
  <si>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</si>
  <si>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</si>
  <si>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</si>
  <si>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</si>
  <si>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</si>
  <si>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</si>
  <si>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</si>
  <si>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</si>
  <si>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</si>
  <si>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</si>
  <si>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</si>
  <si>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</si>
  <si>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</si>
  <si>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</si>
  <si>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</si>
  <si>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</si>
  <si>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</si>
  <si>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</si>
  <si>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</si>
  <si>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</si>
  <si>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</si>
  <si>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</si>
  <si>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</si>
  <si>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</si>
  <si>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</si>
  <si>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</si>
  <si>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</si>
  <si>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</si>
  <si>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</si>
  <si>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</si>
  <si>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</si>
  <si>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</si>
  <si>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</si>
  <si>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</si>
  <si>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</si>
  <si>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</si>
  <si>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</si>
  <si>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</si>
  <si>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</si>
  <si>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</si>
  <si>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</si>
  <si>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</si>
  <si>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</si>
  <si>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</si>
  <si>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</si>
  <si>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</si>
  <si>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</si>
  <si>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</si>
  <si>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</si>
  <si>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</si>
  <si>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</si>
  <si>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</si>
  <si>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</si>
  <si>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</si>
  <si>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</si>
  <si>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</si>
  <si>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</si>
  <si>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</si>
  <si>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</si>
  <si>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</si>
  <si>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</si>
  <si>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</si>
  <si>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</si>
  <si>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</si>
  <si>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</si>
  <si>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</si>
  <si>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</si>
  <si>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</si>
  <si>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</si>
  <si>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</si>
  <si>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</si>
  <si>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</si>
  <si>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</si>
  <si>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</si>
  <si>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</si>
  <si>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</si>
  <si>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</si>
  <si>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</si>
  <si>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</si>
  <si>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</si>
  <si>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</si>
  <si>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</si>
  <si>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</si>
  <si>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</si>
  <si>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</si>
  <si>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</si>
  <si>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</si>
  <si>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</si>
  <si>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</si>
  <si>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</si>
  <si>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</si>
  <si>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</si>
  <si>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</si>
  <si>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</si>
  <si>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</si>
  <si>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</si>
  <si>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</si>
  <si>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</si>
  <si>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</si>
  <si>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</si>
  <si>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</si>
  <si>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</si>
  <si>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</si>
  <si>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</si>
  <si>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</si>
  <si>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</si>
  <si>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</si>
  <si>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</si>
  <si>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</si>
  <si>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</si>
  <si>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</si>
  <si>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</si>
  <si>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</si>
  <si>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</si>
  <si>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</si>
  <si>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</si>
  <si>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</si>
  <si>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</si>
  <si>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</si>
  <si>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</si>
  <si>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</si>
  <si>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</si>
  <si>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</si>
  <si>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</si>
  <si>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</si>
  <si>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</si>
  <si>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</si>
  <si>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</si>
  <si>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</si>
  <si>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</si>
  <si>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</si>
  <si>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</si>
  <si>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</si>
  <si>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</si>
  <si>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</si>
  <si>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</si>
  <si>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</si>
  <si>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</si>
  <si>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</si>
  <si>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</si>
  <si>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</si>
  <si>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</si>
  <si>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</si>
  <si>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</si>
  <si>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</si>
  <si>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</si>
  <si>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</si>
  <si>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</si>
  <si>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</si>
  <si>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</si>
  <si>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</si>
  <si>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</si>
  <si>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</si>
  <si>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</si>
  <si>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</si>
  <si>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</si>
  <si>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</si>
  <si>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</si>
  <si>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</si>
  <si>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</si>
  <si>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</si>
  <si>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</si>
  <si>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</si>
  <si>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</si>
  <si>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</si>
  <si>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</si>
  <si>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</si>
  <si>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</si>
  <si>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</si>
  <si>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</si>
  <si>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</si>
  <si>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</si>
  <si>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</si>
  <si>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</si>
  <si>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</si>
  <si>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</si>
  <si>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</si>
  <si>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</si>
  <si>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</si>
  <si>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</si>
  <si>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</si>
  <si>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</si>
  <si>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</si>
  <si>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</si>
  <si>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</si>
  <si>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</si>
  <si>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</si>
  <si>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</si>
  <si>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</si>
  <si>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</si>
  <si>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</si>
  <si>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</si>
  <si>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</si>
  <si>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</si>
  <si>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</si>
  <si>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</si>
  <si>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</si>
  <si>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</si>
  <si>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</si>
  <si>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</si>
  <si>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</si>
  <si>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</si>
  <si>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</si>
  <si>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</si>
  <si>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</si>
  <si>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</si>
  <si>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</si>
  <si>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</si>
  <si>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</si>
  <si>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</si>
  <si>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</si>
  <si>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</si>
  <si>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</si>
  <si>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</si>
  <si>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</si>
  <si>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</si>
  <si>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</si>
  <si>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</si>
  <si>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</si>
  <si>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</si>
  <si>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</si>
  <si>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</si>
  <si>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</si>
  <si>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</si>
  <si>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</si>
  <si>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</si>
  <si>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</si>
  <si>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</si>
  <si>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</si>
  <si>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</si>
  <si>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</si>
  <si>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</si>
  <si>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</si>
  <si>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</si>
  <si>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</si>
  <si>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</si>
  <si>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</si>
  <si>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</si>
  <si>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</si>
  <si>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</si>
  <si>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</si>
  <si>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</si>
  <si>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</si>
  <si>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</si>
  <si>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</si>
  <si>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</si>
  <si>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</si>
  <si>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</si>
  <si>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</si>
  <si>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</si>
  <si>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</si>
  <si>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</si>
  <si>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</si>
  <si>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</si>
  <si>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</si>
  <si>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</si>
  <si>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</si>
  <si>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</si>
  <si>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</si>
  <si>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</si>
  <si>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</si>
  <si>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</si>
  <si>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</si>
  <si>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</si>
  <si>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</si>
  <si>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</si>
  <si>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</si>
  <si>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</si>
  <si>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</si>
  <si>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</si>
  <si>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</si>
  <si>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</si>
  <si>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</si>
  <si>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</si>
  <si>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</si>
  <si>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</si>
  <si>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</si>
  <si>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</si>
  <si>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</si>
  <si>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</si>
  <si>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</si>
  <si>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</si>
  <si>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</si>
  <si>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</si>
  <si>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</si>
  <si>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</si>
  <si>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</si>
  <si>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</si>
  <si>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</si>
  <si>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</si>
  <si>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</si>
  <si>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</si>
  <si>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</si>
  <si>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</si>
  <si>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</si>
  <si>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</si>
  <si>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</si>
  <si>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</si>
  <si>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</si>
  <si>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</si>
  <si>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</si>
  <si>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</si>
  <si>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</si>
  <si>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</si>
  <si>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</si>
  <si>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</si>
  <si>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</si>
  <si>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</si>
  <si>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</si>
  <si>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</si>
  <si>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</si>
  <si>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</si>
  <si>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</si>
  <si>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</si>
  <si>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</si>
  <si>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</si>
  <si>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</si>
  <si>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</si>
  <si>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</si>
  <si>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</si>
  <si>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</si>
  <si>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</si>
  <si>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</si>
  <si>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</si>
  <si>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</si>
  <si>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</si>
  <si>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</si>
  <si>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</si>
  <si>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</si>
  <si>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</si>
  <si>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</si>
  <si>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</si>
  <si>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</si>
  <si>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</si>
  <si>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</si>
  <si>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</si>
  <si>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</si>
  <si>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</si>
  <si>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</si>
  <si>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</si>
  <si>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</si>
  <si>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</si>
  <si>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</si>
  <si>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</si>
  <si>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</si>
  <si>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</si>
  <si>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</si>
  <si>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</si>
  <si>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</si>
  <si>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</si>
  <si>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</si>
  <si>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</si>
  <si>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</si>
  <si>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</si>
  <si>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</si>
  <si>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</si>
  <si>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</si>
  <si>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</si>
  <si>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</si>
  <si>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</si>
  <si>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</si>
  <si>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</si>
  <si>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</si>
  <si>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</si>
  <si>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</si>
  <si>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</si>
  <si>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</si>
  <si>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</si>
  <si>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</si>
  <si>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</si>
  <si>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</si>
  <si>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</si>
  <si>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</si>
  <si>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</si>
  <si>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</si>
  <si>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</si>
  <si>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</si>
  <si>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</si>
  <si>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</si>
  <si>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</si>
  <si>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</si>
  <si>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</si>
  <si>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</si>
  <si>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</si>
  <si>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</si>
  <si>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</si>
  <si>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</si>
  <si>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</si>
  <si>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</si>
  <si>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</si>
  <si>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</si>
  <si>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</si>
  <si>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</si>
  <si>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</si>
  <si>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</si>
  <si>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</si>
  <si>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</si>
  <si>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</si>
  <si>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</si>
  <si>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</si>
  <si>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</si>
  <si>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</si>
  <si>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</si>
  <si>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</si>
  <si>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</si>
  <si>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</si>
  <si>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</si>
  <si>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</si>
  <si>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</si>
  <si>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</si>
  <si>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</si>
  <si>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</si>
  <si>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</si>
  <si>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</si>
  <si>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</si>
  <si>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</si>
  <si>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</si>
  <si>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</si>
  <si>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</si>
  <si>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</si>
  <si>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</si>
  <si>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</si>
  <si>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</si>
  <si>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</si>
  <si>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</si>
  <si>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</si>
  <si>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</si>
  <si>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</si>
  <si>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</si>
  <si>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</si>
  <si>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</si>
  <si>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</si>
  <si>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</si>
  <si>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</si>
  <si>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</si>
  <si>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</si>
  <si>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</si>
  <si>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</si>
  <si>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</si>
  <si>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</si>
  <si>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</si>
  <si>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</si>
  <si>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</si>
  <si>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</si>
  <si>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</si>
  <si>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</si>
  <si>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</si>
  <si>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</si>
  <si>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</si>
  <si>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</si>
  <si>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</si>
  <si>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</si>
  <si>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</si>
  <si>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</si>
  <si>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</si>
  <si>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</si>
  <si>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</si>
  <si>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</si>
  <si>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</si>
  <si>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</si>
  <si>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</si>
  <si>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</si>
  <si>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</si>
  <si>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</si>
  <si>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</si>
  <si>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</si>
  <si>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</si>
  <si>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</si>
  <si>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</si>
  <si>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</si>
  <si>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</si>
  <si>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</si>
  <si>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</si>
  <si>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</si>
  <si>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</si>
  <si>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</si>
  <si>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</si>
  <si>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</si>
  <si>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</si>
  <si>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</si>
  <si>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</si>
  <si>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</si>
  <si>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</si>
  <si>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</si>
  <si>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</si>
  <si>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</si>
  <si>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</si>
  <si>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</si>
  <si>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</si>
  <si>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</si>
  <si>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</si>
  <si>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</si>
  <si>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</si>
  <si>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</si>
  <si>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</si>
  <si>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</si>
  <si>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</si>
  <si>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</si>
  <si>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</si>
  <si>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</si>
  <si>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</si>
  <si>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</si>
  <si>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</si>
  <si>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</si>
  <si>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</si>
  <si>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</si>
  <si>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</si>
  <si>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</si>
  <si>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</si>
  <si>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</si>
  <si>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</si>
  <si>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</si>
  <si>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</si>
  <si>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</si>
  <si>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</si>
  <si>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</si>
  <si>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</si>
  <si>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</si>
  <si>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</si>
  <si>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</si>
  <si>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</si>
  <si>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</si>
  <si>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</si>
  <si>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</si>
  <si>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</si>
  <si>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</si>
  <si>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</si>
  <si>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</si>
  <si>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</si>
  <si>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</si>
  <si>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</si>
  <si>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</si>
  <si>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</si>
  <si>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</si>
  <si>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</si>
  <si>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</si>
  <si>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</si>
  <si>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</si>
  <si>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</si>
  <si>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</si>
  <si>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</si>
  <si>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</si>
  <si>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</si>
  <si>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</si>
  <si>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</si>
  <si>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</si>
  <si>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</si>
  <si>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</si>
  <si>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</si>
  <si>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</si>
  <si>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</si>
  <si>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</si>
  <si>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</si>
  <si>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</si>
  <si>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</si>
  <si>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</si>
  <si>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</si>
  <si>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</si>
  <si>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</si>
  <si>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</si>
  <si>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</si>
  <si>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</si>
  <si>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</si>
  <si>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</si>
  <si>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</si>
  <si>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</si>
  <si>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</si>
  <si>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</si>
  <si>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</si>
  <si>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</si>
  <si>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</si>
  <si>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</si>
  <si>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</si>
  <si>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</si>
  <si>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</si>
  <si>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</si>
  <si>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</si>
  <si>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</si>
  <si>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</si>
  <si>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</si>
  <si>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</si>
  <si>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</si>
  <si>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</si>
  <si>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</si>
  <si>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</si>
  <si>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</si>
  <si>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</si>
  <si>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</si>
  <si>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</si>
  <si>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</si>
  <si>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</si>
  <si>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</si>
  <si>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</si>
  <si>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</si>
  <si>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</si>
  <si>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</si>
  <si>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</si>
  <si>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</si>
  <si>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</si>
  <si>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</si>
  <si>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</si>
  <si>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</si>
  <si>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</si>
  <si>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</si>
  <si>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</si>
  <si>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</si>
  <si>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</si>
  <si>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</si>
  <si>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</si>
  <si>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</si>
  <si>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</si>
  <si>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</si>
  <si>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</si>
  <si>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</si>
  <si>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</si>
  <si>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</si>
  <si>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</si>
  <si>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</si>
  <si>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</si>
  <si>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</si>
  <si>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</si>
  <si>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</si>
  <si>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</si>
  <si>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</si>
  <si>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</si>
  <si>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</si>
  <si>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</si>
  <si>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</si>
  <si>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</si>
  <si>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</si>
  <si>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</si>
  <si>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</si>
  <si>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</si>
  <si>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</si>
  <si>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</si>
  <si>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</si>
  <si>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</si>
  <si>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</si>
  <si>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</si>
  <si>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</si>
  <si>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</si>
  <si>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</si>
  <si>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</si>
  <si>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</si>
  <si>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</si>
  <si>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</si>
  <si>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</si>
  <si>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</si>
  <si>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</si>
  <si>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</si>
  <si>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</si>
  <si>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</si>
  <si>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</si>
  <si>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</si>
  <si>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</si>
  <si>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</si>
  <si>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</si>
  <si>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</si>
  <si>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</si>
  <si>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</si>
  <si>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</si>
  <si>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</si>
  <si>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</si>
  <si>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</si>
  <si>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</si>
  <si>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</si>
  <si>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</si>
  <si>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</si>
  <si>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</si>
  <si>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</si>
  <si>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</si>
  <si>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</si>
  <si>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</si>
  <si>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</si>
  <si>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</si>
  <si>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</si>
  <si>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</si>
  <si>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</si>
  <si>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</si>
  <si>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</si>
  <si>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</si>
  <si>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</si>
  <si>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</si>
  <si>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</si>
  <si>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</si>
  <si>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</si>
  <si>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</si>
  <si>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</si>
  <si>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</si>
  <si>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</si>
  <si>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</si>
  <si>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</si>
  <si>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</si>
  <si>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</si>
  <si>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</si>
  <si>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</si>
  <si>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</si>
  <si>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</si>
  <si>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</si>
  <si>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</si>
  <si>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</si>
  <si>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</si>
  <si>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</si>
  <si>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</si>
  <si>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</si>
  <si>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</si>
  <si>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</si>
  <si>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</si>
  <si>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</si>
  <si>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</si>
  <si>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</si>
  <si>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</si>
  <si>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</si>
  <si>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</si>
  <si>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</si>
  <si>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</si>
  <si>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</si>
  <si>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</si>
  <si>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</si>
  <si>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</si>
  <si>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</si>
  <si>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</si>
  <si>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</si>
  <si>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</si>
  <si>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</si>
  <si>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</si>
  <si>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</si>
  <si>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</si>
  <si>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</si>
  <si>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</si>
  <si>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</si>
  <si>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</si>
  <si>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</si>
  <si>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</si>
  <si>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</si>
  <si>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</si>
  <si>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</si>
  <si>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</si>
  <si>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</si>
  <si>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</si>
  <si>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</si>
  <si>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</si>
  <si>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</si>
  <si>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</si>
  <si>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</si>
  <si>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</si>
  <si>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</si>
  <si>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</si>
  <si>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</si>
  <si>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</si>
  <si>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</si>
  <si>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</si>
  <si>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</si>
  <si>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</si>
  <si>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</si>
  <si>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</si>
  <si>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</si>
  <si>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</si>
  <si>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</si>
  <si>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</si>
  <si>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</si>
  <si>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</si>
  <si>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</si>
  <si>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</si>
  <si>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</si>
  <si>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</si>
  <si>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</si>
  <si>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</si>
  <si>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</si>
  <si>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</si>
  <si>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</si>
  <si>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</si>
  <si>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</si>
  <si>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</si>
  <si>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</si>
  <si>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</si>
  <si>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</si>
  <si>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</si>
  <si>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</si>
  <si>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</si>
  <si>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</si>
  <si>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</si>
  <si>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</si>
  <si>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</si>
  <si>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</si>
  <si>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</si>
  <si>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</si>
  <si>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</si>
  <si>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</si>
  <si>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</si>
  <si>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</si>
  <si>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</si>
  <si>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</si>
  <si>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</si>
  <si>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</si>
  <si>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</si>
  <si>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</si>
  <si>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</si>
  <si>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</si>
  <si>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</si>
  <si>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</si>
  <si>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</si>
  <si>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</si>
  <si>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</si>
  <si>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</si>
  <si>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</si>
  <si>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</si>
  <si>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</si>
  <si>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</si>
  <si>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</si>
  <si>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</si>
  <si>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</si>
  <si>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</si>
  <si>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</si>
  <si>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</si>
  <si>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</si>
  <si>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</si>
  <si>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</si>
  <si>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</si>
  <si>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</si>
  <si>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</si>
  <si>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</si>
  <si>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</si>
  <si>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</si>
  <si>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</si>
  <si>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</si>
  <si>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</si>
  <si>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</si>
  <si>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</si>
  <si>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</si>
  <si>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</si>
  <si>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</si>
  <si>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</si>
  <si>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</si>
  <si>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</si>
  <si>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</si>
  <si>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</si>
  <si>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</si>
  <si>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</si>
  <si>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</si>
  <si>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</si>
  <si>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</si>
  <si>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</si>
  <si>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</si>
  <si>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</si>
  <si>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</si>
  <si>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</si>
  <si>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</si>
  <si>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</si>
  <si>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</si>
  <si>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</si>
  <si>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</si>
  <si>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</si>
  <si>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</si>
  <si>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</si>
  <si>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</si>
  <si>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</si>
  <si>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</si>
  <si>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</si>
  <si>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</si>
  <si>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</si>
  <si>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</si>
  <si>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</si>
  <si>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</si>
  <si>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</si>
  <si>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</si>
  <si>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</si>
  <si>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</si>
  <si>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</si>
  <si>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</si>
  <si>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</si>
  <si>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</si>
  <si>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</si>
  <si>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</si>
  <si>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</si>
  <si>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</si>
  <si>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</si>
  <si>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</si>
  <si>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</si>
  <si>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</si>
  <si>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</si>
  <si>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</si>
  <si>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</si>
  <si>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</si>
  <si>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</si>
  <si>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</si>
  <si>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</si>
  <si>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</si>
  <si>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</si>
  <si>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</si>
  <si>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</si>
  <si>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</si>
  <si>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</si>
  <si>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</si>
  <si>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</si>
  <si>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</si>
  <si>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</si>
  <si>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</si>
  <si>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</si>
  <si>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</si>
  <si>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</si>
  <si>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</si>
  <si>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</si>
  <si>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</si>
  <si>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</si>
  <si>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</si>
  <si>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</si>
  <si>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</si>
  <si>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</si>
  <si>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</si>
  <si>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</si>
  <si>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</si>
  <si>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</si>
  <si>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</si>
  <si>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</si>
  <si>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</si>
  <si>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</si>
  <si>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</si>
  <si>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</si>
  <si>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</si>
  <si>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</si>
  <si>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</si>
  <si>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</si>
  <si>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</si>
  <si>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</si>
  <si>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</si>
  <si>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</si>
  <si>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</si>
  <si>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</si>
  <si>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</si>
  <si>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</si>
  <si>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</si>
  <si>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</si>
  <si>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</si>
  <si>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</si>
  <si>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</si>
  <si>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</si>
  <si>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</si>
  <si>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</si>
  <si>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</si>
  <si>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</si>
  <si>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</si>
  <si>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</si>
  <si>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</si>
  <si>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</si>
  <si>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</si>
  <si>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</si>
  <si>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</si>
  <si>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</si>
  <si>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</si>
  <si>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</si>
  <si>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</si>
  <si>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</si>
  <si>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</si>
  <si>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</si>
  <si>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</si>
  <si>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</si>
  <si>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</si>
  <si>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</si>
  <si>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</si>
  <si>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</si>
  <si>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</si>
  <si>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</si>
  <si>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</si>
  <si>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</si>
  <si>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</si>
  <si>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</si>
  <si>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</si>
  <si>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</si>
  <si>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</si>
  <si>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</si>
  <si>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</si>
  <si>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</si>
  <si>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</si>
  <si>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</si>
  <si>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</si>
  <si>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</si>
  <si>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</si>
  <si>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</si>
  <si>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</si>
  <si>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</si>
  <si>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</si>
  <si>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</si>
  <si>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</si>
  <si>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</si>
  <si>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</si>
  <si>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</si>
  <si>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</si>
  <si>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</si>
  <si>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</si>
  <si>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</si>
  <si>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</si>
  <si>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</si>
  <si>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</si>
  <si>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</si>
  <si>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</si>
  <si>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</si>
  <si>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</si>
  <si>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</si>
  <si>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</si>
  <si>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</si>
  <si>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</si>
  <si>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</si>
  <si>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</si>
  <si>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</si>
  <si>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</si>
  <si>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</si>
  <si>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</si>
  <si>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</si>
  <si>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</si>
  <si>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</si>
  <si>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</si>
  <si>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</si>
  <si>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</si>
  <si>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</si>
  <si>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</si>
  <si>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</si>
  <si>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</si>
  <si>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</si>
  <si>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</si>
  <si>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</si>
  <si>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</si>
  <si>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</si>
  <si>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</si>
  <si>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</si>
  <si>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</si>
  <si>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</si>
  <si>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</si>
  <si>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</si>
  <si>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</si>
  <si>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</si>
  <si>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</si>
  <si>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</si>
  <si>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</si>
  <si>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</si>
  <si>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</si>
  <si>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</si>
  <si>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</si>
  <si>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</si>
  <si>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</si>
  <si>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</si>
  <si>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</si>
  <si>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</si>
  <si>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</si>
  <si>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</si>
  <si>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</si>
  <si>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</si>
  <si>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</si>
  <si>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</si>
  <si>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</si>
  <si>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</si>
  <si>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</si>
  <si>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</si>
  <si>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</si>
  <si>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</si>
  <si>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</si>
  <si>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</si>
  <si>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</si>
  <si>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</si>
  <si>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</si>
  <si>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</si>
  <si>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</si>
  <si>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</si>
  <si>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</si>
  <si>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</si>
  <si>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</si>
  <si>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</si>
  <si>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</si>
  <si>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</si>
  <si>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</si>
  <si>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</si>
  <si>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</si>
  <si>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</si>
  <si>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</si>
  <si>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</si>
  <si>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</si>
  <si>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</si>
  <si>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</si>
  <si>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</si>
  <si>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</si>
  <si>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</si>
  <si>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</si>
  <si>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</si>
  <si>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</si>
  <si>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</si>
  <si>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</si>
  <si>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</si>
  <si>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</si>
  <si>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</si>
  <si>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</si>
  <si>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</si>
  <si>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</si>
  <si>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</si>
  <si>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</si>
  <si>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</si>
  <si>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</si>
  <si>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</si>
  <si>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</si>
  <si>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</si>
  <si>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</si>
  <si>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</si>
  <si>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</si>
  <si>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</si>
  <si>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</si>
  <si>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</si>
  <si>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</si>
  <si>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</si>
  <si>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</si>
  <si>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</si>
  <si>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</si>
  <si>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</si>
  <si>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</si>
  <si>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</si>
  <si>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</si>
  <si>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</si>
  <si>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</si>
  <si>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</si>
  <si>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</si>
  <si>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</si>
  <si>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</si>
  <si>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</si>
  <si>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</si>
  <si>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</si>
  <si>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</si>
  <si>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</si>
  <si>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</si>
  <si>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</si>
  <si>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</si>
  <si>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</si>
  <si>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</si>
  <si>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</si>
  <si>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</si>
  <si>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</si>
  <si>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</si>
  <si>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</si>
  <si>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</si>
  <si>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</si>
  <si>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</si>
  <si>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</si>
  <si>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</si>
  <si>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</si>
  <si>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</si>
  <si>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</si>
  <si>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</si>
  <si>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</si>
  <si>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</si>
  <si>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</si>
  <si>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</si>
  <si>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</si>
  <si>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</si>
  <si>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</si>
  <si>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</si>
  <si>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</si>
  <si>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</si>
  <si>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</si>
  <si>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</si>
  <si>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</si>
  <si>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</si>
  <si>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</si>
  <si>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</si>
  <si>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</si>
  <si>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</si>
  <si>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</si>
  <si>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</si>
  <si>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</si>
  <si>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</si>
  <si>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</si>
  <si>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</si>
  <si>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</si>
  <si>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</si>
  <si>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</si>
  <si>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</si>
  <si>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</si>
  <si>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</si>
  <si>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</si>
  <si>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</si>
  <si>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</si>
  <si>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</si>
  <si>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</si>
  <si>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</si>
  <si>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</si>
  <si>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</si>
  <si>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</si>
  <si>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</si>
  <si>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</si>
  <si>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</si>
  <si>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</si>
  <si>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</si>
  <si>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</si>
  <si>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</si>
  <si>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</si>
  <si>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</si>
  <si>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</si>
  <si>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</si>
  <si>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</si>
  <si>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</si>
  <si>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</si>
  <si>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</si>
  <si>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</si>
  <si>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</si>
  <si>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</si>
  <si>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</si>
  <si>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</si>
  <si>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</si>
  <si>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</si>
  <si>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</si>
  <si>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</si>
  <si>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</si>
  <si>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</si>
  <si>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</si>
  <si>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</si>
  <si>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</si>
  <si>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</si>
  <si>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</si>
  <si>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</si>
  <si>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</si>
  <si>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</si>
  <si>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</si>
  <si>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</si>
  <si>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</si>
  <si>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</si>
  <si>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</si>
  <si>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</si>
  <si>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</si>
  <si>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</si>
  <si>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</si>
  <si>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</si>
  <si>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</si>
  <si>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</si>
  <si>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</si>
  <si>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</si>
  <si>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</si>
  <si>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</si>
  <si>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</si>
  <si>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</si>
  <si>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</si>
  <si>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</si>
  <si>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</si>
  <si>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</si>
  <si>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</si>
  <si>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</si>
  <si>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</si>
  <si>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</si>
  <si>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</si>
  <si>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</si>
  <si>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</si>
  <si>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</si>
  <si>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</si>
  <si>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</si>
  <si>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</si>
  <si>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</si>
  <si>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</si>
  <si>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</si>
  <si>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</si>
  <si>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</si>
  <si>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</si>
  <si>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</si>
  <si>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</si>
  <si>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</si>
  <si>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</si>
  <si>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</si>
  <si>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</si>
  <si>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</si>
  <si>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</si>
  <si>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</si>
  <si>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</si>
  <si>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</si>
  <si>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</si>
  <si>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</si>
  <si>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</si>
  <si>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</si>
  <si>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</si>
  <si>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</si>
  <si>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</si>
  <si>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</si>
  <si>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</si>
  <si>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</si>
  <si>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</si>
  <si>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</si>
  <si>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</si>
  <si>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</si>
  <si>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</si>
  <si>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</si>
  <si>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</si>
  <si>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</si>
  <si>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</si>
  <si>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</si>
  <si>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</si>
  <si>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</si>
  <si>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</si>
  <si>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</si>
  <si>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</si>
  <si>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</si>
  <si>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</si>
  <si>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</si>
  <si>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</si>
  <si>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</si>
  <si>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</si>
  <si>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</si>
  <si>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</si>
  <si>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</si>
  <si>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</si>
  <si>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</si>
  <si>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</si>
  <si>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</si>
  <si>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</si>
  <si>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</si>
  <si>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</si>
  <si>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</si>
  <si>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</si>
  <si>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</si>
  <si>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</si>
  <si>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</si>
  <si>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</si>
  <si>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</si>
  <si>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</si>
  <si>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</si>
  <si>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</si>
  <si>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</si>
  <si>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</si>
  <si>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</si>
  <si>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</si>
  <si>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</si>
  <si>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</si>
  <si>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</si>
  <si>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</si>
  <si>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</si>
  <si>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</si>
  <si>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</si>
  <si>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</si>
  <si>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</si>
  <si>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</si>
  <si>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</si>
  <si>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</si>
  <si>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</si>
  <si>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</si>
  <si>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</si>
  <si>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</si>
  <si>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</si>
  <si>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</si>
  <si>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</si>
  <si>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</si>
  <si>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</si>
  <si>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</si>
  <si>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</si>
  <si>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</si>
  <si>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</si>
  <si>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</si>
  <si>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</si>
  <si>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</si>
  <si>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</si>
  <si>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</si>
  <si>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</si>
  <si>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</si>
  <si>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</si>
  <si>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</si>
  <si>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</si>
  <si>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</si>
  <si>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</si>
  <si>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</si>
  <si>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</si>
  <si>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</si>
  <si>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</si>
  <si>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</si>
  <si>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</si>
  <si>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</si>
  <si>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</si>
  <si>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</si>
  <si>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</si>
  <si>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</si>
  <si>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</si>
  <si>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</si>
  <si>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</si>
  <si>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</si>
  <si>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</si>
  <si>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</si>
  <si>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</si>
  <si>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</si>
  <si>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</si>
  <si>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</si>
  <si>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</si>
  <si>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</si>
  <si>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</si>
  <si>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</si>
  <si>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</si>
  <si>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</si>
  <si>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</si>
  <si>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</si>
  <si>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</si>
  <si>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</si>
  <si>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</si>
  <si>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</si>
  <si>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</si>
  <si>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</si>
  <si>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</si>
  <si>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</si>
  <si>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</si>
  <si>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</si>
  <si>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</si>
  <si>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</si>
  <si>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</si>
  <si>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</si>
  <si>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</si>
  <si>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</si>
  <si>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</si>
  <si>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</si>
  <si>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</si>
  <si>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</si>
  <si>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</si>
  <si>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</si>
  <si>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</si>
  <si>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</si>
  <si>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</si>
  <si>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</si>
  <si>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</si>
  <si>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</si>
  <si>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</si>
  <si>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</si>
  <si>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</si>
  <si>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</si>
  <si>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</si>
  <si>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</si>
  <si>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</si>
  <si>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</si>
  <si>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</si>
  <si>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</si>
  <si>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</si>
  <si>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</si>
  <si>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</si>
  <si>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</si>
  <si>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</si>
  <si>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</si>
  <si>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</si>
  <si>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</si>
  <si>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</si>
  <si>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</si>
  <si>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</si>
  <si>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</si>
  <si>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</si>
  <si>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</si>
  <si>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</si>
  <si>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</si>
  <si>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</si>
  <si>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</si>
  <si>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</si>
  <si>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</si>
  <si>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</si>
  <si>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</si>
  <si>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</si>
  <si>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</si>
  <si>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</si>
  <si>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</si>
  <si>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</si>
  <si>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</si>
  <si>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</si>
  <si>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</si>
  <si>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</si>
  <si>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</si>
  <si>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</si>
  <si>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</si>
  <si>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</si>
  <si>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</si>
  <si>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</si>
  <si>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</si>
  <si>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</si>
  <si>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</si>
  <si>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</si>
  <si>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</si>
  <si>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</si>
  <si>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</si>
  <si>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</si>
  <si>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</si>
  <si>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</si>
  <si>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</si>
  <si>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</si>
  <si>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</si>
  <si>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</si>
  <si>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</si>
  <si>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</si>
  <si>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</si>
  <si>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</si>
  <si>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</si>
  <si>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</si>
  <si>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</si>
  <si>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</si>
  <si>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</si>
  <si>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</si>
  <si>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</si>
  <si>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</si>
  <si>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</si>
  <si>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</si>
  <si>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</si>
  <si>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</si>
  <si>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</si>
  <si>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</si>
  <si>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</si>
  <si>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</si>
  <si>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</si>
  <si>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</si>
  <si>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</si>
  <si>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</si>
  <si>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</si>
  <si>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</si>
  <si>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</si>
  <si>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</si>
  <si>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</si>
  <si>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</si>
  <si>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</si>
  <si>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</si>
  <si>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</si>
  <si>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</si>
  <si>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</si>
  <si>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</si>
  <si>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</si>
  <si>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</si>
  <si>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</si>
  <si>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</si>
  <si>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</si>
  <si>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</si>
  <si>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</si>
  <si>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</si>
  <si>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</si>
  <si>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</si>
  <si>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</si>
  <si>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</si>
  <si>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</si>
  <si>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</si>
  <si>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</si>
  <si>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</si>
  <si>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</si>
  <si>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</si>
  <si>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</si>
  <si>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</si>
  <si>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</si>
  <si>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</si>
  <si>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</si>
  <si>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</si>
  <si>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</si>
  <si>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</si>
  <si>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</si>
  <si>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</si>
  <si>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</si>
  <si>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</si>
  <si>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</si>
  <si>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</si>
  <si>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</si>
  <si>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</si>
  <si>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</si>
  <si>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</si>
  <si>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</si>
  <si>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</si>
  <si>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</si>
  <si>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</si>
  <si>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</si>
  <si>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</si>
  <si>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</si>
  <si>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</si>
  <si>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</si>
  <si>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</si>
  <si>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</si>
  <si>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</si>
  <si>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</si>
  <si>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</si>
  <si>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</si>
  <si>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</si>
  <si>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</si>
  <si>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</si>
  <si>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</si>
  <si>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</si>
  <si>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</si>
  <si>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</si>
  <si>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</si>
  <si>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</si>
  <si>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</si>
  <si>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</si>
  <si>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</si>
  <si>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</si>
  <si>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</si>
  <si>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</si>
  <si>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</si>
  <si>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</si>
  <si>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</si>
  <si>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</si>
  <si>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</si>
  <si>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</si>
  <si>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</si>
  <si>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</si>
  <si>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</si>
  <si>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</si>
  <si>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</si>
  <si>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</si>
  <si>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</si>
  <si>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</si>
  <si>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</si>
  <si>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</si>
  <si>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</si>
  <si>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</si>
  <si>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</si>
  <si>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</si>
  <si>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</si>
  <si>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</si>
  <si>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</si>
  <si>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</si>
  <si>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</si>
  <si>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</si>
  <si>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</si>
  <si>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</si>
  <si>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</si>
  <si>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</si>
  <si>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</si>
  <si>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</si>
  <si>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</si>
  <si>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</si>
  <si>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</si>
  <si>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</si>
  <si>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</si>
  <si>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</si>
  <si>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</si>
  <si>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</si>
  <si>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</si>
  <si>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</si>
  <si>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</si>
  <si>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</si>
  <si>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</si>
  <si>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</si>
  <si>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</si>
  <si>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</si>
  <si>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</si>
  <si>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</si>
  <si>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</si>
  <si>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</si>
  <si>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</si>
  <si>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</si>
  <si>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</si>
  <si>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</si>
  <si>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</si>
  <si>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</si>
  <si>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</si>
  <si>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</si>
  <si>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</si>
  <si>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</si>
  <si>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</si>
  <si>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</si>
  <si>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</si>
  <si>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</si>
  <si>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</si>
  <si>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</si>
  <si>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</si>
  <si>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</si>
  <si>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</si>
  <si>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</si>
  <si>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</si>
  <si>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</si>
  <si>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</si>
  <si>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</si>
  <si>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</si>
  <si>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</si>
  <si>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</si>
  <si>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</si>
  <si>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</si>
  <si>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</si>
  <si>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</si>
  <si>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</si>
  <si>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</si>
  <si>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</si>
  <si>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</si>
  <si>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</si>
  <si>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</si>
  <si>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</si>
  <si>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</si>
  <si>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</si>
  <si>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</si>
  <si>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</si>
  <si>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</si>
  <si>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</si>
  <si>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</si>
  <si>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</si>
  <si>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</si>
  <si>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</si>
  <si>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</si>
  <si>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</si>
  <si>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</si>
  <si>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</si>
  <si>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</si>
  <si>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</si>
  <si>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</si>
  <si>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</si>
  <si>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</si>
  <si>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</si>
  <si>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</si>
  <si>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</si>
  <si>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</si>
  <si>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</si>
  <si>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</si>
  <si>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</si>
  <si>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</si>
  <si>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</si>
  <si>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</si>
  <si>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</si>
  <si>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</si>
  <si>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</si>
  <si>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</si>
  <si>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</si>
  <si>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</si>
  <si>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</si>
  <si>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</si>
  <si>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</si>
  <si>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</si>
  <si>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</si>
  <si>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</si>
  <si>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</si>
  <si>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</si>
  <si>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</si>
  <si>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</si>
  <si>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</si>
  <si>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</si>
  <si>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</si>
  <si>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</si>
  <si>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</si>
  <si>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</si>
  <si>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</si>
  <si>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</si>
  <si>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</si>
  <si>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</si>
  <si>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</si>
  <si>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</si>
  <si>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</si>
  <si>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</si>
  <si>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</si>
  <si>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</si>
  <si>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</si>
  <si>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</si>
  <si>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</si>
  <si>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</si>
  <si>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</si>
  <si>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</si>
  <si>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</si>
  <si>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</si>
  <si>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</si>
  <si>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</si>
  <si>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</si>
  <si>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</si>
  <si>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</si>
  <si>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</si>
  <si>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</si>
  <si>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</si>
  <si>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</si>
  <si>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</si>
  <si>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</si>
  <si>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</si>
  <si>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</si>
  <si>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</si>
  <si>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</si>
  <si>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</si>
  <si>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</si>
  <si>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</si>
  <si>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</si>
  <si>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</si>
  <si>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</si>
  <si>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</si>
  <si>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</si>
  <si>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</si>
  <si>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</si>
  <si>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</si>
  <si>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</si>
  <si>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</si>
  <si>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</si>
  <si>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</si>
  <si>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</si>
  <si>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</si>
  <si>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</si>
  <si>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</si>
  <si>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</si>
  <si>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</si>
  <si>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</si>
  <si>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</si>
  <si>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</si>
  <si>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</si>
  <si>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</si>
  <si>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</si>
  <si>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</si>
  <si>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</si>
  <si>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</si>
  <si>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</si>
  <si>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</si>
  <si>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</si>
  <si>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</si>
  <si>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</si>
  <si>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</si>
  <si>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</si>
  <si>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</si>
  <si>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</si>
  <si>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</si>
  <si>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</si>
  <si>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</si>
  <si>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</si>
  <si>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</si>
  <si>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</si>
  <si>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</si>
  <si>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</si>
  <si>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</si>
  <si>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</si>
  <si>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</si>
  <si>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</si>
  <si>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</si>
  <si>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</si>
  <si>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</si>
  <si>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</si>
  <si>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</si>
  <si>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</si>
  <si>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</si>
  <si>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</si>
  <si>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</si>
  <si>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</si>
  <si>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</si>
  <si>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</si>
  <si>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</si>
  <si>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</si>
  <si>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</si>
  <si>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</si>
  <si>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</si>
  <si>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</si>
  <si>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</si>
  <si>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</si>
  <si>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</si>
  <si>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</si>
  <si>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</si>
  <si>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</si>
  <si>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</si>
  <si>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</si>
  <si>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</si>
  <si>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</si>
  <si>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</si>
  <si>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</si>
  <si>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</si>
  <si>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</si>
  <si>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</si>
  <si>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</si>
  <si>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</si>
  <si>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</si>
  <si>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</si>
  <si>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</si>
  <si>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</si>
  <si>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</si>
  <si>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</si>
  <si>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</si>
  <si>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</si>
  <si>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</si>
  <si>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</si>
  <si>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</si>
  <si>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</si>
  <si>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</si>
  <si>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</si>
  <si>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</si>
  <si>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</si>
  <si>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</si>
  <si>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</si>
  <si>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</si>
  <si>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</si>
  <si>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</si>
  <si>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</si>
  <si>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</si>
  <si>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</si>
  <si>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</si>
  <si>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</si>
  <si>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</si>
  <si>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</si>
  <si>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</si>
  <si>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</si>
  <si>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</si>
  <si>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</si>
  <si>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</si>
  <si>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</si>
  <si>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</si>
  <si>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</si>
  <si>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</si>
  <si>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</si>
  <si>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</si>
  <si>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</si>
  <si>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</si>
  <si>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</si>
  <si>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</si>
  <si>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</si>
  <si>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</si>
  <si>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</si>
  <si>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</si>
  <si>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</si>
  <si>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</si>
  <si>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</si>
  <si>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</si>
  <si>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</si>
  <si>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</si>
  <si>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</si>
  <si>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</si>
  <si>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</si>
  <si>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</si>
  <si>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</si>
  <si>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</si>
  <si>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</si>
  <si>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</si>
  <si>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</si>
  <si>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</si>
  <si>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</si>
  <si>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</si>
  <si>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</si>
  <si>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</si>
  <si>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</si>
  <si>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</si>
  <si>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</si>
  <si>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</si>
  <si>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</si>
  <si>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</si>
  <si>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</si>
  <si>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</si>
  <si>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</si>
  <si>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</si>
  <si>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</si>
  <si>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</si>
  <si>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</si>
  <si>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</si>
  <si>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</si>
  <si>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</si>
  <si>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</si>
  <si>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</si>
  <si>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</si>
  <si>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</si>
  <si>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</si>
  <si>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</si>
  <si>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</si>
  <si>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</si>
  <si>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</si>
  <si>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</si>
  <si>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</si>
  <si>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</si>
  <si>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</si>
  <si>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</si>
  <si>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</si>
  <si>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</si>
  <si>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</si>
  <si>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</si>
  <si>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</si>
  <si>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</si>
  <si>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</si>
  <si>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</si>
  <si>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</si>
  <si>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</si>
  <si>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</si>
  <si>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</si>
  <si>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</si>
  <si>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</si>
  <si>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</si>
  <si>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</si>
  <si>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</si>
  <si>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</si>
  <si>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</si>
  <si>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</si>
  <si>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</si>
  <si>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</si>
  <si>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</si>
  <si>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</si>
  <si>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</si>
  <si>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</si>
  <si>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</si>
  <si>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</si>
  <si>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</si>
  <si>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</si>
  <si>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</si>
  <si>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</si>
  <si>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</si>
  <si>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</si>
  <si>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</si>
  <si>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</si>
  <si>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</si>
  <si>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</si>
  <si>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</si>
  <si>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</si>
  <si>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</si>
  <si>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</si>
  <si>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</si>
  <si>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</si>
  <si>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</si>
  <si>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</si>
  <si>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</si>
  <si>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</si>
  <si>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</si>
  <si>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</si>
  <si>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</si>
  <si>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</si>
  <si>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</si>
  <si>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</si>
  <si>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</si>
  <si>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</si>
  <si>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</si>
  <si>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</si>
  <si>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</si>
  <si>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</si>
  <si>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</si>
  <si>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</si>
  <si>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</si>
  <si>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</si>
  <si>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</si>
  <si>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</si>
  <si>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</si>
  <si>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</si>
  <si>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</si>
  <si>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</si>
  <si>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</si>
  <si>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</si>
  <si>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</si>
  <si>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</si>
  <si>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</si>
  <si>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</si>
  <si>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</si>
  <si>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</si>
  <si>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</si>
  <si>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</si>
  <si>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</si>
  <si>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</si>
  <si>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</si>
  <si>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</si>
  <si>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</si>
  <si>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</si>
  <si>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</si>
  <si>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</si>
  <si>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</si>
  <si>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</si>
  <si>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</si>
  <si>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</si>
  <si>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</si>
  <si>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</si>
  <si>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</si>
  <si>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</si>
  <si>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</si>
  <si>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</si>
  <si>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</si>
  <si>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</si>
  <si>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</si>
  <si>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</si>
  <si>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</si>
  <si>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</si>
  <si>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</si>
  <si>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</si>
  <si>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</si>
  <si>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</si>
  <si>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</si>
  <si>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</si>
  <si>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</si>
  <si>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</si>
  <si>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</si>
  <si>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</si>
  <si>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</si>
  <si>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</si>
  <si>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</si>
  <si>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</si>
  <si>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</si>
  <si>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</si>
  <si>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</si>
  <si>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</si>
  <si>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</si>
  <si>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</si>
  <si>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</si>
  <si>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</si>
  <si>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</si>
  <si>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</si>
  <si>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</si>
  <si>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</si>
  <si>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</si>
  <si>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</si>
  <si>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</si>
  <si>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</si>
  <si>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</si>
  <si>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</si>
  <si>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</si>
  <si>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</si>
  <si>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</si>
  <si>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</si>
  <si>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</si>
  <si>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</si>
  <si>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</si>
  <si>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</si>
  <si>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</si>
  <si>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</si>
  <si>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</si>
  <si>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</si>
  <si>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</si>
  <si>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</si>
  <si>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</si>
  <si>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</si>
  <si>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</si>
  <si>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</si>
  <si>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</si>
  <si>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</si>
  <si>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</si>
  <si>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</si>
  <si>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</si>
  <si>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</si>
  <si>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</si>
  <si>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</si>
  <si>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</si>
  <si>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</si>
  <si>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</si>
  <si>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</si>
  <si>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</si>
  <si>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</si>
  <si>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</si>
  <si>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</si>
  <si>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</si>
  <si>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</si>
  <si>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</si>
  <si>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</si>
  <si>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</si>
  <si>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</si>
  <si>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</si>
  <si>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</si>
  <si>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</si>
  <si>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</si>
  <si>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</si>
  <si>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</si>
  <si>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</si>
  <si>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</si>
  <si>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</si>
  <si>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</si>
  <si>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</si>
  <si>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</si>
  <si>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</si>
  <si>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</si>
  <si>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</si>
  <si>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</si>
  <si>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</si>
  <si>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</si>
  <si>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</si>
  <si>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</si>
  <si>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</si>
  <si>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</si>
  <si>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</si>
  <si>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</si>
  <si>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</si>
  <si>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</si>
  <si>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</si>
  <si>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</si>
  <si>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</si>
  <si>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</si>
  <si>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</si>
  <si>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</si>
  <si>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</si>
  <si>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</si>
  <si>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</si>
  <si>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</si>
  <si>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</si>
  <si>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</si>
  <si>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</si>
  <si>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</si>
  <si>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</si>
  <si>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</si>
  <si>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</si>
  <si>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</si>
  <si>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</si>
  <si>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</si>
  <si>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</si>
  <si>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</si>
  <si>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</si>
  <si>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</si>
  <si>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</si>
  <si>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</si>
  <si>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</si>
  <si>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</si>
  <si>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</si>
  <si>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</si>
  <si>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</si>
  <si>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</si>
  <si>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</si>
  <si>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</si>
  <si>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</si>
  <si>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</si>
  <si>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</si>
  <si>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</si>
  <si>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</si>
  <si>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</si>
  <si>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</si>
  <si>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</si>
  <si>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</si>
  <si>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</si>
  <si>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</si>
  <si>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</si>
  <si>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</si>
  <si>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</si>
  <si>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</si>
  <si>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</si>
  <si>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</si>
  <si>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</si>
  <si>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</si>
  <si>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</si>
  <si>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</si>
  <si>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</si>
  <si>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</si>
  <si>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</si>
  <si>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</si>
  <si>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</si>
  <si>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</si>
  <si>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</si>
  <si>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</si>
  <si>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</si>
  <si>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</si>
  <si>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</si>
  <si>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</si>
  <si>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</si>
  <si>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</si>
  <si>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</si>
  <si>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</si>
  <si>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</si>
  <si>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</si>
  <si>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</si>
  <si>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</si>
  <si>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</si>
  <si>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</si>
  <si>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</si>
  <si>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</si>
  <si>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</si>
  <si>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</si>
  <si>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</si>
  <si>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</si>
  <si>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</si>
  <si>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</si>
  <si>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</si>
  <si>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</si>
  <si>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</si>
  <si>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</si>
  <si>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</si>
  <si>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</si>
  <si>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</si>
  <si>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</si>
  <si>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</si>
  <si>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</si>
  <si>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</si>
  <si>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</si>
  <si>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</si>
  <si>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</si>
  <si>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</si>
  <si>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</si>
  <si>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</si>
  <si>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</si>
  <si>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</si>
  <si>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</si>
  <si>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</si>
  <si>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</si>
  <si>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</si>
  <si>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</si>
  <si>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</si>
  <si>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</si>
  <si>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</si>
  <si>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</si>
  <si>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</si>
  <si>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</si>
  <si>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</si>
  <si>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</si>
  <si>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</si>
  <si>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</si>
  <si>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</si>
  <si>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</si>
  <si>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</si>
  <si>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</si>
  <si>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</si>
  <si>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</si>
  <si>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</si>
  <si>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</si>
  <si>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</si>
  <si>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</si>
  <si>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</si>
  <si>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</si>
  <si>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</si>
  <si>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</si>
  <si>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</si>
  <si>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</si>
  <si>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</si>
  <si>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</si>
  <si>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</si>
  <si>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</si>
  <si>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</si>
  <si>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</si>
  <si>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</si>
  <si>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</si>
  <si>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</si>
  <si>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</si>
  <si>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</si>
  <si>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</si>
  <si>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</si>
  <si>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</si>
  <si>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</si>
  <si>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</si>
  <si>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</si>
  <si>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</si>
  <si>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</si>
  <si>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</si>
  <si>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</si>
  <si>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</si>
  <si>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</si>
  <si>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</si>
  <si>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</si>
  <si>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</si>
  <si>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</si>
  <si>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</si>
  <si>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</si>
  <si>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</si>
  <si>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</si>
  <si>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</si>
  <si>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</si>
  <si>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</si>
  <si>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</si>
  <si>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</si>
  <si>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</si>
  <si>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</si>
  <si>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</si>
  <si>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</si>
  <si>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</si>
  <si>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</si>
  <si>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</si>
  <si>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</si>
  <si>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</si>
  <si>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</si>
  <si>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</si>
  <si>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</si>
  <si>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</si>
  <si>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</si>
  <si>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</si>
  <si>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</si>
  <si>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</si>
  <si>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</si>
  <si>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</si>
  <si>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</si>
  <si>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</si>
  <si>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</si>
  <si>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</si>
  <si>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</si>
  <si>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</si>
  <si>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</si>
  <si>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</si>
  <si>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</si>
  <si>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</si>
  <si>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</si>
  <si>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</si>
  <si>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</si>
  <si>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</si>
  <si>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</si>
  <si>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</si>
  <si>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</si>
  <si>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</si>
  <si>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</si>
  <si>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</si>
  <si>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</si>
  <si>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</si>
  <si>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</si>
  <si>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</si>
  <si>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</si>
  <si>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</si>
  <si>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</si>
  <si>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</si>
  <si>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</si>
  <si>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</si>
  <si>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</si>
  <si>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</si>
  <si>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</si>
  <si>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</si>
  <si>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</si>
  <si>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</si>
  <si>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</si>
  <si>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</si>
  <si>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</si>
  <si>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</si>
  <si>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</si>
  <si>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</si>
  <si>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</si>
  <si>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</si>
  <si>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</si>
  <si>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</si>
  <si>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</si>
  <si>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</si>
  <si>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</si>
  <si>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</si>
  <si>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</si>
  <si>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</si>
  <si>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</si>
  <si>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</si>
  <si>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</si>
  <si>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</si>
  <si>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</si>
  <si>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</si>
  <si>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</si>
  <si>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</si>
  <si>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</si>
  <si>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</si>
  <si>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</si>
  <si>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</si>
  <si>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</si>
  <si>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</si>
  <si>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</si>
  <si>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</si>
  <si>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</si>
  <si>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</si>
  <si>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</si>
  <si>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</si>
  <si>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</si>
  <si>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</si>
  <si>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</si>
  <si>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</si>
  <si>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</si>
  <si>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</si>
  <si>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</si>
  <si>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</si>
  <si>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</si>
  <si>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</si>
  <si>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</si>
  <si>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</si>
  <si>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</si>
  <si>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</si>
  <si>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</si>
  <si>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</si>
  <si>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</si>
  <si>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</si>
  <si>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</si>
  <si>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</si>
  <si>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</si>
  <si>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</si>
  <si>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</si>
  <si>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</si>
  <si>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</si>
  <si>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</si>
  <si>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</si>
  <si>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</si>
  <si>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</si>
  <si>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</si>
  <si>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</si>
  <si>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</si>
  <si>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</si>
  <si>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</si>
  <si>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</si>
  <si>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</si>
  <si>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</si>
  <si>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</si>
  <si>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</si>
  <si>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</si>
  <si>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</si>
  <si>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</si>
  <si>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</si>
  <si>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</si>
  <si>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</si>
  <si>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</si>
  <si>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</si>
  <si>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</si>
  <si>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</si>
  <si>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</si>
  <si>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</si>
  <si>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</si>
  <si>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</si>
  <si>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</si>
  <si>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</si>
  <si>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</si>
  <si>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</si>
  <si>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</si>
  <si>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</si>
  <si>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</si>
  <si>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</si>
  <si>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</si>
  <si>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</si>
  <si>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</si>
  <si>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</si>
  <si>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</si>
  <si>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</si>
  <si>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</si>
  <si>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</si>
  <si>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</si>
  <si>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</si>
  <si>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</si>
  <si>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</si>
  <si>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</si>
  <si>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</si>
  <si>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</si>
  <si>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</si>
  <si>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</si>
  <si>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</si>
  <si>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</si>
  <si>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</si>
  <si>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</si>
  <si>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</si>
  <si>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</si>
  <si>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</si>
  <si>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</si>
  <si>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</si>
  <si>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</si>
  <si>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</si>
  <si>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</si>
  <si>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</si>
  <si>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</si>
  <si>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</si>
  <si>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</si>
  <si>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</si>
  <si>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</si>
  <si>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</si>
  <si>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</si>
  <si>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</si>
  <si>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</si>
  <si>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</si>
  <si>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</si>
  <si>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</si>
  <si>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</si>
  <si>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</si>
  <si>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</si>
  <si>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</si>
  <si>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</si>
  <si>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</si>
  <si>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</si>
  <si>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</si>
  <si>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</si>
  <si>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</si>
  <si>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</si>
  <si>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</si>
  <si>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</si>
  <si>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</si>
  <si>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</si>
  <si>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</si>
  <si>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</si>
  <si>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</si>
  <si>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</si>
  <si>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</si>
  <si>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</si>
  <si>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</si>
  <si>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</si>
  <si>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</si>
  <si>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</si>
  <si>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</si>
  <si>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</si>
  <si>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</si>
  <si>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</si>
  <si>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</si>
  <si>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</si>
  <si>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</si>
  <si>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</si>
  <si>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</si>
  <si>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</si>
  <si>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</si>
  <si>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</si>
  <si>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</si>
  <si>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</si>
  <si>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</si>
  <si>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</si>
  <si>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</si>
  <si>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</si>
  <si>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</si>
  <si>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</si>
  <si>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</si>
  <si>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</si>
  <si>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</si>
  <si>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</si>
  <si>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</si>
  <si>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</si>
  <si>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</si>
  <si>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</si>
  <si>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</si>
  <si>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</si>
  <si>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</si>
  <si>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</si>
  <si>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</si>
  <si>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</si>
  <si>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</si>
  <si>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</si>
  <si>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</si>
  <si>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</si>
  <si>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</si>
  <si>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</si>
  <si>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</si>
  <si>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</si>
  <si>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</si>
  <si>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</si>
  <si>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</si>
  <si>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</si>
  <si>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</si>
  <si>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</si>
  <si>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</si>
  <si>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</si>
  <si>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</si>
  <si>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</si>
  <si>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</si>
  <si>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</si>
  <si>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</si>
  <si>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</si>
  <si>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</si>
  <si>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</si>
  <si>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</si>
  <si>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</si>
  <si>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</si>
  <si>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</si>
  <si>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</si>
  <si>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</si>
  <si>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</si>
  <si>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</si>
  <si>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</si>
  <si>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</si>
  <si>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</si>
  <si>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</si>
  <si>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</si>
  <si>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</si>
  <si>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</si>
  <si>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</si>
  <si>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</si>
  <si>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</si>
  <si>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</si>
  <si>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</si>
  <si>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</si>
  <si>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</si>
  <si>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</si>
  <si>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</si>
  <si>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</si>
  <si>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</si>
  <si>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</si>
  <si>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</si>
  <si>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</si>
  <si>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</si>
  <si>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</si>
  <si>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</si>
  <si>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</si>
  <si>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</si>
  <si>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</si>
  <si>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</si>
  <si>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</si>
  <si>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</si>
  <si>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</si>
  <si>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</si>
  <si>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</si>
  <si>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</si>
  <si>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</si>
  <si>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</si>
  <si>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</si>
  <si>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</si>
  <si>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</si>
  <si>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</si>
  <si>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</si>
  <si>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</si>
  <si>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</si>
  <si>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</si>
  <si>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</si>
  <si>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</si>
  <si>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</si>
  <si>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</si>
  <si>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</si>
  <si>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</si>
  <si>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</si>
  <si>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</si>
  <si>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</si>
  <si>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</si>
  <si>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</si>
  <si>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</si>
  <si>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</si>
  <si>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</si>
  <si>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</si>
  <si>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</si>
  <si>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</si>
  <si>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</si>
  <si>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</si>
  <si>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</si>
  <si>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</si>
  <si>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</si>
  <si>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</si>
  <si>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</si>
  <si>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</si>
  <si>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</si>
  <si>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</si>
  <si>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</si>
  <si>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</si>
  <si>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</si>
  <si>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</si>
  <si>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</si>
  <si>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</si>
  <si>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</si>
  <si>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</si>
  <si>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</si>
  <si>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</si>
  <si>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</si>
  <si>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</si>
  <si>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</si>
  <si>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</si>
  <si>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</si>
  <si>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</si>
  <si>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</si>
  <si>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</si>
  <si>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</si>
  <si>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</si>
  <si>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</si>
  <si>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</si>
  <si>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</si>
  <si>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</si>
  <si>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</si>
  <si>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</si>
  <si>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</si>
  <si>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</si>
  <si>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</si>
  <si>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</si>
  <si>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</si>
  <si>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</si>
  <si>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</si>
  <si>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</si>
  <si>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</si>
  <si>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</si>
  <si>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</si>
  <si>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</si>
  <si>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</si>
  <si>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</si>
  <si>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</si>
  <si>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</si>
  <si>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</si>
  <si>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</si>
  <si>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</si>
  <si>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</si>
  <si>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</si>
  <si>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</si>
  <si>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</si>
  <si>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</si>
  <si>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</si>
  <si>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</si>
  <si>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</si>
  <si>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</si>
  <si>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</si>
  <si>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</si>
  <si>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</si>
  <si>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</si>
  <si>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</si>
  <si>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</si>
  <si>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</si>
  <si>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</si>
  <si>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</si>
  <si>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</si>
  <si>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</si>
  <si>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</si>
  <si>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</si>
  <si>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</si>
  <si>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</si>
  <si>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</si>
  <si>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</si>
  <si>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</si>
  <si>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</si>
  <si>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</si>
  <si>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</si>
  <si>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</si>
  <si>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</si>
  <si>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</si>
  <si>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</si>
  <si>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</si>
  <si>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</si>
  <si>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</si>
  <si>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</si>
  <si>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</si>
  <si>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</si>
  <si>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</si>
  <si>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</si>
  <si>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</si>
  <si>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</si>
  <si>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</si>
  <si>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</si>
  <si>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</si>
  <si>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</si>
  <si>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</si>
  <si>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</si>
  <si>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</si>
  <si>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</si>
  <si>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</si>
  <si>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</si>
  <si>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</si>
  <si>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</si>
  <si>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</si>
  <si>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</si>
  <si>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</si>
  <si>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</si>
  <si>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</si>
  <si>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</si>
  <si>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</si>
  <si>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</si>
  <si>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</si>
  <si>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</si>
  <si>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</si>
  <si>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</si>
  <si>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</si>
  <si>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</si>
  <si>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</si>
  <si>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</si>
  <si>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</si>
  <si>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</si>
  <si>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</si>
  <si>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</si>
  <si>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</si>
  <si>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</si>
  <si>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</si>
  <si>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</si>
  <si>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</si>
  <si>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</si>
  <si>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</si>
  <si>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</si>
  <si>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</si>
  <si>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</si>
  <si>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</si>
  <si>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</si>
  <si>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</si>
  <si>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</si>
  <si>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</si>
  <si>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</si>
  <si>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</si>
  <si>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</si>
  <si>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</si>
  <si>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</si>
  <si>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</si>
  <si>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</si>
  <si>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</si>
  <si>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</si>
  <si>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</si>
  <si>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</si>
  <si>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</si>
  <si>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</si>
  <si>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</si>
  <si>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</si>
  <si>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</si>
  <si>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</si>
  <si>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</si>
  <si>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</si>
  <si>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</si>
  <si>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</si>
  <si>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</si>
  <si>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</si>
  <si>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</si>
  <si>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</si>
  <si>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</si>
  <si>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</si>
  <si>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</si>
  <si>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</si>
  <si>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</si>
  <si>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</si>
  <si>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</si>
  <si>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</si>
  <si>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</si>
  <si>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</si>
  <si>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</si>
  <si>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</si>
  <si>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</si>
  <si>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</si>
  <si>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</si>
  <si>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</si>
  <si>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</si>
  <si>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</si>
  <si>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</si>
  <si>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</si>
  <si>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</si>
  <si>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</si>
  <si>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</si>
  <si>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</si>
  <si>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</si>
  <si>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</si>
  <si>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</si>
  <si>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</si>
  <si>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</si>
  <si>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</si>
  <si>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</si>
  <si>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</si>
  <si>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</si>
  <si>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</si>
  <si>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</si>
  <si>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</si>
  <si>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</si>
  <si>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</si>
  <si>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</si>
  <si>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</si>
  <si>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</si>
  <si>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</si>
  <si>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</si>
  <si>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</si>
  <si>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</si>
  <si>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</si>
  <si>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</si>
  <si>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</si>
  <si>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</si>
  <si>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</si>
  <si>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</si>
  <si>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</si>
  <si>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</si>
  <si>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</si>
  <si>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</si>
  <si>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</si>
  <si>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</si>
  <si>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</si>
  <si>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</si>
  <si>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</si>
  <si>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</si>
  <si>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</si>
  <si>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</si>
  <si>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</si>
  <si>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</si>
  <si>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</si>
  <si>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</si>
  <si>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</si>
  <si>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</si>
  <si>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</si>
  <si>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</si>
  <si>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</si>
  <si>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</si>
  <si>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</si>
  <si>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</si>
  <si>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</si>
  <si>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</si>
  <si>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</si>
  <si>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</si>
  <si>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</si>
  <si>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</si>
  <si>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</si>
  <si>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</si>
  <si>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</si>
  <si>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</si>
  <si>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</si>
  <si>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</si>
  <si>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</si>
  <si>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</si>
  <si>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</si>
  <si>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</si>
  <si>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</si>
  <si>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</si>
  <si>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</si>
  <si>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</si>
  <si>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</si>
  <si>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</si>
  <si>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</si>
  <si>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</si>
  <si>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</si>
  <si>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</si>
  <si>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</si>
  <si>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</si>
  <si>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</si>
  <si>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</si>
  <si>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</si>
  <si>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</si>
  <si>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</si>
  <si>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</si>
  <si>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</si>
  <si>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</si>
  <si>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</si>
  <si>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</si>
  <si>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</si>
  <si>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</si>
  <si>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</si>
  <si>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</si>
  <si>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</si>
  <si>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</si>
  <si>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</si>
  <si>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</si>
  <si>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</si>
  <si>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</si>
  <si>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</si>
  <si>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</si>
  <si>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</si>
  <si>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</si>
  <si>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</si>
  <si>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</si>
  <si>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</si>
  <si>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</si>
  <si>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</si>
  <si>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</si>
  <si>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</si>
  <si>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</si>
  <si>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</si>
  <si>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</si>
  <si>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</si>
  <si>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</si>
  <si>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</si>
  <si>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</si>
  <si>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</si>
  <si>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</si>
  <si>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</si>
  <si>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</si>
  <si>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</si>
  <si>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</si>
  <si>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</si>
  <si>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</si>
  <si>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</si>
  <si>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</si>
  <si>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</si>
  <si>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</si>
  <si>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</si>
  <si>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</si>
  <si>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</si>
  <si>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</si>
  <si>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</si>
  <si>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</si>
  <si>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</si>
  <si>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</si>
  <si>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</si>
  <si>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</si>
  <si>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</si>
  <si>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</si>
  <si>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</si>
  <si>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</si>
  <si>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</si>
  <si>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</si>
  <si>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</si>
  <si>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</si>
  <si>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</si>
  <si>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</si>
  <si>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</si>
  <si>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</si>
  <si>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</si>
  <si>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</si>
  <si>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</si>
  <si>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</si>
  <si>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</si>
  <si>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</si>
  <si>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</si>
  <si>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</si>
  <si>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</si>
  <si>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</si>
  <si>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</si>
  <si>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</si>
  <si>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</si>
  <si>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</si>
  <si>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</si>
  <si>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</si>
  <si>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</si>
  <si>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</si>
  <si>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</si>
  <si>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</si>
  <si>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</si>
  <si>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</si>
  <si>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</si>
  <si>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</si>
  <si>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</si>
  <si>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</si>
  <si>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</si>
  <si>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</si>
  <si>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</si>
  <si>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</si>
  <si>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</si>
  <si>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</si>
  <si>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</si>
  <si>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</si>
  <si>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</si>
  <si>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</si>
  <si>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</si>
  <si>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</si>
  <si>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</si>
  <si>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</si>
  <si>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</si>
  <si>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</si>
  <si>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</si>
  <si>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</si>
  <si>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</si>
  <si>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</si>
  <si>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</si>
  <si>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</si>
  <si>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</si>
  <si>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</si>
  <si>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</si>
  <si>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</si>
  <si>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</si>
  <si>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</si>
  <si>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</si>
  <si>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</si>
  <si>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</si>
  <si>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</si>
  <si>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</si>
  <si>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</si>
  <si>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</si>
  <si>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</si>
  <si>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</si>
  <si>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</si>
  <si>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</si>
  <si>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</si>
  <si>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</si>
  <si>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</si>
  <si>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</si>
  <si>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</si>
  <si>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</si>
  <si>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</si>
  <si>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</si>
  <si>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</si>
  <si>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</si>
  <si>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</si>
  <si>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</si>
  <si>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</si>
  <si>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</si>
  <si>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</si>
  <si>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</si>
  <si>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</si>
  <si>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</si>
  <si>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</si>
  <si>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</si>
  <si>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</si>
  <si>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</si>
  <si>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</si>
  <si>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</si>
  <si>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</si>
  <si>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</si>
  <si>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</si>
  <si>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</si>
  <si>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</si>
  <si>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</si>
  <si>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</si>
  <si>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</si>
  <si>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</si>
  <si>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</si>
  <si>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</si>
  <si>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</si>
  <si>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</si>
  <si>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</si>
  <si>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</si>
  <si>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</si>
  <si>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</si>
  <si>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</si>
  <si>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</si>
  <si>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</si>
  <si>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</si>
  <si>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</si>
  <si>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</si>
  <si>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</si>
  <si>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</si>
  <si>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</si>
  <si>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</si>
  <si>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</si>
  <si>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</si>
  <si>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</si>
  <si>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</si>
  <si>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</si>
  <si>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</si>
  <si>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</si>
  <si>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</si>
  <si>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</si>
  <si>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</si>
  <si>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</si>
  <si>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</si>
  <si>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</si>
  <si>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</si>
  <si>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</si>
  <si>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</si>
  <si>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</si>
  <si>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</si>
  <si>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</si>
  <si>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</si>
  <si>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</si>
  <si>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</si>
  <si>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</si>
  <si>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</si>
  <si>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</si>
  <si>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</si>
  <si>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</si>
  <si>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</si>
  <si>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</si>
  <si>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</si>
  <si>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</si>
  <si>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</si>
  <si>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</si>
  <si>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</si>
  <si>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</si>
  <si>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</si>
  <si>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</si>
  <si>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</si>
  <si>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</si>
  <si>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</si>
  <si>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</si>
  <si>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</si>
  <si>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</si>
  <si>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</si>
  <si>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</si>
  <si>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</si>
  <si>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</si>
  <si>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</si>
  <si>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</si>
  <si>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</si>
  <si>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</si>
  <si>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</si>
  <si>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</si>
  <si>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</si>
  <si>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</si>
  <si>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</si>
  <si>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</si>
  <si>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</si>
  <si>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</si>
  <si>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</si>
  <si>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</si>
  <si>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</si>
  <si>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</si>
  <si>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</si>
  <si>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</si>
  <si>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</si>
  <si>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</si>
  <si>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</si>
  <si>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</si>
  <si>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</si>
  <si>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</si>
  <si>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</si>
  <si>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</si>
  <si>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</si>
  <si>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</si>
  <si>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</si>
  <si>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</si>
  <si>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</si>
  <si>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</si>
  <si>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</si>
  <si>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</si>
  <si>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</si>
  <si>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</si>
  <si>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</si>
  <si>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</si>
  <si>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</si>
  <si>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</si>
  <si>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</si>
  <si>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</si>
  <si>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</si>
  <si>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</si>
  <si>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</si>
  <si>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</si>
  <si>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</si>
  <si>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</si>
  <si>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</si>
  <si>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</si>
  <si>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</si>
  <si>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</si>
  <si>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</si>
  <si>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</si>
  <si>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</si>
  <si>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</si>
  <si>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</si>
  <si>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</si>
  <si>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</si>
  <si>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</si>
  <si>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</si>
  <si>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</si>
  <si>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</si>
  <si>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</si>
  <si>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</si>
  <si>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</si>
  <si>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</si>
  <si>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</si>
  <si>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</si>
  <si>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</si>
  <si>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</si>
  <si>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</si>
  <si>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</si>
  <si>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</si>
  <si>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</si>
  <si>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</si>
  <si>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</si>
  <si>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</si>
  <si>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</si>
  <si>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</si>
  <si>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</si>
  <si>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</si>
  <si>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</si>
  <si>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</si>
  <si>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</si>
  <si>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</si>
  <si>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</si>
  <si>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</si>
  <si>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</si>
  <si>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</si>
  <si>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</si>
  <si>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</si>
  <si>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</si>
  <si>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</si>
  <si>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</si>
  <si>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</si>
  <si>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</si>
  <si>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</si>
  <si>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</si>
  <si>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</si>
  <si>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</si>
  <si>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</si>
  <si>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</si>
  <si>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</si>
  <si>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</si>
  <si>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</si>
  <si>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</si>
  <si>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</si>
  <si>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</si>
  <si>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</si>
  <si>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</si>
  <si>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</si>
  <si>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</si>
  <si>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</si>
  <si>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</si>
  <si>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</si>
  <si>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</si>
  <si>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</si>
  <si>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</si>
  <si>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</si>
  <si>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</si>
  <si>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</si>
  <si>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</si>
  <si>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</si>
  <si>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</si>
  <si>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</si>
  <si>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</si>
  <si>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</si>
  <si>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</si>
  <si>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</si>
  <si>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</si>
  <si>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</si>
  <si>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</si>
  <si>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</si>
  <si>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</si>
  <si>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</si>
  <si>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</si>
  <si>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</si>
  <si>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</si>
  <si>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</si>
  <si>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</si>
  <si>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</si>
  <si>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</si>
  <si>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</si>
  <si>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</si>
  <si>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</si>
  <si>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</si>
  <si>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</si>
  <si>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</si>
  <si>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</si>
  <si>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</si>
  <si>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</si>
  <si>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</si>
  <si>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</si>
  <si>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</si>
  <si>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</si>
  <si>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</si>
  <si>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</si>
  <si>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</si>
  <si>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</si>
  <si>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</si>
  <si>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</si>
  <si>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</si>
  <si>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</si>
  <si>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</si>
  <si>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</si>
  <si>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</si>
  <si>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</si>
  <si>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</si>
  <si>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</si>
  <si>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</si>
  <si>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</si>
  <si>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</si>
  <si>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</si>
  <si>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</si>
  <si>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</si>
  <si>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</si>
  <si>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</si>
  <si>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</si>
  <si>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</si>
  <si>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</si>
  <si>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</si>
  <si>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</si>
  <si>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</si>
  <si>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</si>
  <si>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</si>
  <si>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</si>
  <si>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</si>
  <si>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</si>
  <si>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</si>
  <si>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</si>
  <si>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</si>
  <si>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</si>
  <si>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</si>
  <si>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</si>
  <si>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</si>
  <si>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</si>
  <si>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</si>
  <si>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</si>
  <si>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</si>
  <si>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</si>
  <si>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</si>
  <si>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</si>
  <si>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</si>
  <si>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</si>
  <si>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</si>
  <si>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</si>
  <si>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</si>
  <si>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</si>
  <si>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</si>
  <si>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</si>
  <si>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</si>
  <si>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</si>
  <si>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</si>
  <si>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</si>
  <si>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</si>
  <si>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</si>
  <si>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</si>
  <si>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</si>
  <si>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</si>
  <si>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</si>
  <si>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</si>
  <si>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</si>
  <si>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</si>
  <si>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</si>
  <si>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</si>
  <si>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</si>
  <si>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</si>
  <si>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</si>
  <si>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</si>
  <si>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</si>
  <si>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</si>
  <si>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</si>
  <si>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</si>
  <si>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</si>
  <si>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</si>
  <si>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</si>
  <si>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</si>
  <si>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</si>
  <si>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</si>
  <si>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</si>
  <si>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</si>
  <si>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</si>
  <si>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</si>
  <si>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</si>
  <si>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</si>
  <si>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</si>
  <si>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</si>
  <si>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</si>
  <si>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</si>
  <si>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</si>
  <si>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</si>
  <si>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</si>
  <si>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</si>
  <si>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</si>
  <si>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</si>
  <si>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</si>
  <si>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</si>
  <si>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</si>
  <si>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</si>
  <si>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</si>
  <si>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</si>
  <si>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</si>
  <si>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</si>
  <si>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</si>
  <si>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</si>
  <si>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</si>
  <si>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</si>
  <si>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</si>
  <si>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</si>
  <si>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</si>
  <si>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</si>
  <si>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</si>
  <si>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</si>
  <si>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</si>
  <si>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</si>
  <si>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</si>
  <si>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</si>
  <si>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</si>
  <si>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</si>
  <si>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</si>
  <si>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</si>
  <si>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</si>
  <si>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</si>
  <si>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</si>
  <si>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</si>
  <si>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</si>
  <si>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</si>
  <si>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</si>
  <si>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</si>
  <si>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</si>
  <si>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</si>
  <si>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</si>
  <si>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</si>
  <si>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</si>
  <si>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</si>
  <si>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</si>
  <si>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</si>
  <si>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</si>
  <si>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</si>
  <si>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</si>
  <si>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</si>
  <si>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</si>
  <si>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</si>
  <si>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</si>
  <si>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</si>
  <si>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</si>
  <si>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</si>
  <si>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</si>
  <si>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</si>
  <si>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</si>
  <si>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</si>
  <si>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</si>
  <si>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</si>
  <si>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</si>
  <si>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</si>
  <si>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</si>
  <si>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</si>
  <si>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</si>
  <si>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</si>
  <si>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</si>
  <si>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</si>
  <si>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</si>
  <si>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</si>
  <si>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</si>
  <si>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</si>
  <si>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</si>
  <si>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</si>
  <si>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</si>
  <si>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</si>
  <si>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</si>
  <si>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</si>
  <si>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</si>
  <si>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</si>
  <si>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</si>
  <si>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</si>
  <si>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</si>
  <si>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</si>
  <si>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</si>
  <si>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</si>
  <si>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</si>
  <si>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</si>
  <si>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</si>
  <si>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</si>
  <si>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</si>
  <si>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</si>
  <si>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</si>
  <si>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</si>
  <si>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</si>
  <si>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</si>
  <si>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</si>
  <si>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</si>
  <si>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</si>
  <si>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</si>
  <si>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</si>
  <si>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</si>
  <si>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</si>
  <si>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</si>
  <si>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</si>
  <si>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</si>
  <si>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</si>
  <si>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</si>
  <si>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</si>
  <si>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</si>
  <si>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</si>
  <si>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</si>
  <si>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</si>
  <si>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</si>
  <si>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</si>
  <si>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</si>
  <si>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</si>
  <si>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</si>
  <si>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</si>
  <si>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</si>
  <si>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</si>
  <si>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</si>
  <si>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</si>
  <si>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</si>
  <si>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</si>
  <si>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</si>
  <si>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</si>
  <si>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</si>
  <si>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</si>
  <si>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</si>
  <si>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</si>
  <si>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</si>
  <si>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</si>
  <si>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</si>
  <si>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</si>
  <si>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</si>
  <si>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</si>
  <si>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</si>
  <si>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</si>
  <si>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</si>
  <si>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</si>
  <si>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</si>
  <si>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</si>
  <si>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</si>
  <si>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</si>
  <si>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</si>
  <si>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</si>
  <si>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</si>
  <si>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</si>
  <si>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</si>
  <si>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</si>
  <si>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</si>
  <si>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</si>
  <si>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</si>
  <si>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</si>
  <si>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</si>
  <si>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</si>
  <si>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</si>
  <si>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</si>
  <si>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</si>
  <si>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</si>
  <si>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</si>
  <si>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</si>
  <si>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</si>
  <si>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</si>
  <si>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</si>
  <si>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</si>
  <si>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</si>
  <si>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</si>
  <si>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</si>
  <si>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</si>
  <si>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</si>
  <si>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</si>
  <si>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</si>
  <si>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</si>
  <si>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</si>
  <si>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</si>
  <si>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</si>
  <si>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</si>
  <si>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</si>
  <si>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</si>
  <si>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</si>
  <si>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</si>
  <si>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</si>
  <si>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</si>
  <si>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</si>
  <si>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</si>
  <si>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</si>
  <si>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</si>
  <si>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</si>
  <si>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</si>
  <si>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</si>
  <si>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</si>
  <si>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</si>
  <si>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</si>
  <si>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</si>
  <si>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</si>
  <si>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</si>
  <si>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</si>
  <si>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</si>
  <si>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</si>
  <si>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</si>
  <si>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</si>
  <si>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</si>
  <si>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</si>
  <si>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</si>
  <si>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</si>
  <si>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</si>
  <si>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</si>
  <si>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</si>
  <si>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</si>
  <si>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</si>
  <si>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</si>
  <si>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</si>
  <si>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</si>
  <si>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</si>
  <si>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</si>
  <si>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</si>
  <si>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</si>
  <si>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</si>
  <si>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</si>
  <si>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</si>
  <si>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</si>
  <si>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</si>
  <si>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</si>
  <si>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</si>
  <si>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</si>
  <si>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</si>
  <si>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</si>
  <si>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</si>
  <si>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</si>
  <si>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</si>
  <si>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</si>
  <si>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</si>
  <si>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</si>
  <si>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</si>
  <si>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</si>
  <si>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</si>
  <si>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</si>
  <si>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</si>
  <si>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</si>
  <si>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</si>
  <si>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</si>
  <si>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</si>
  <si>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</si>
  <si>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</si>
  <si>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</si>
  <si>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</si>
  <si>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</si>
  <si>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</si>
  <si>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</si>
  <si>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</si>
  <si>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</si>
  <si>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</si>
  <si>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</si>
  <si>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</si>
  <si>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</si>
  <si>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</si>
  <si>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</si>
  <si>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</si>
  <si>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</si>
  <si>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</si>
  <si>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</si>
  <si>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</si>
  <si>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</si>
  <si>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</si>
  <si>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</si>
  <si>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</si>
  <si>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</si>
  <si>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</si>
  <si>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</si>
  <si>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</si>
  <si>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</si>
  <si>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</si>
  <si>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</si>
  <si>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</si>
  <si>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</si>
  <si>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</si>
  <si>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</si>
  <si>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</si>
  <si>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</si>
  <si>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</si>
  <si>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</si>
  <si>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</si>
  <si>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</si>
  <si>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</si>
  <si>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</si>
  <si>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</si>
  <si>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</si>
  <si>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</si>
  <si>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</si>
  <si>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</si>
  <si>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</si>
  <si>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</si>
  <si>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</si>
  <si>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</si>
  <si>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</si>
  <si>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</si>
  <si>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</si>
  <si>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</si>
  <si>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</si>
  <si>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</si>
  <si>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</si>
  <si>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</si>
  <si>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</si>
  <si>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</si>
  <si>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</si>
  <si>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</si>
  <si>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</si>
  <si>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</si>
  <si>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</si>
  <si>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</si>
  <si>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</si>
  <si>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</si>
  <si>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</si>
  <si>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</si>
  <si>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</si>
  <si>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</si>
  <si>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</si>
  <si>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</si>
  <si>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</si>
  <si>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</si>
  <si>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</si>
  <si>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</si>
  <si>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</si>
  <si>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</si>
  <si>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</si>
  <si>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</si>
  <si>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</si>
  <si>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</si>
  <si>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</si>
  <si>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</si>
  <si>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</si>
  <si>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</si>
  <si>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</si>
  <si>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</si>
  <si>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</si>
  <si>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</si>
  <si>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</si>
  <si>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</si>
  <si>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</si>
  <si>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</si>
  <si>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</si>
  <si>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</si>
  <si>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</si>
  <si>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</si>
  <si>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</si>
  <si>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</si>
  <si>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</si>
  <si>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</si>
  <si>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</si>
  <si>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</si>
  <si>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</si>
  <si>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</si>
  <si>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</si>
  <si>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</si>
  <si>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</si>
  <si>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</si>
  <si>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</si>
  <si>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</si>
  <si>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</si>
  <si>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</si>
  <si>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</si>
  <si>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</si>
  <si>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</si>
  <si>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</si>
  <si>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</si>
  <si>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</si>
  <si>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</si>
  <si>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</si>
  <si>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</si>
  <si>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</si>
  <si>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</si>
  <si>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</si>
  <si>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</si>
  <si>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</si>
  <si>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</si>
  <si>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</si>
  <si>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</si>
  <si>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</si>
  <si>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</si>
  <si>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</si>
  <si>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</si>
  <si>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</si>
  <si>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</si>
  <si>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</si>
  <si>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</si>
  <si>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</si>
  <si>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</si>
  <si>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</si>
  <si>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</si>
  <si>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</si>
  <si>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</si>
  <si>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</si>
  <si>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</si>
  <si>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</si>
  <si>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</si>
  <si>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</si>
  <si>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</si>
  <si>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</si>
  <si>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</si>
  <si>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</si>
  <si>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</si>
  <si>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</si>
  <si>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</si>
  <si>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</si>
  <si>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</si>
  <si>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</si>
  <si>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</si>
  <si>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</si>
  <si>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</si>
  <si>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</si>
  <si>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</si>
  <si>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</si>
  <si>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</si>
  <si>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</si>
  <si>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</si>
  <si>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</si>
  <si>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</si>
  <si>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</si>
  <si>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</si>
  <si>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</si>
  <si>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</si>
  <si>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</si>
  <si>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</si>
  <si>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</si>
  <si>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</si>
  <si>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</si>
  <si>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</si>
  <si>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</si>
  <si>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</si>
  <si>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</si>
  <si>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</si>
  <si>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</si>
  <si>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</si>
  <si>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</si>
  <si>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</si>
  <si>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</si>
  <si>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</si>
  <si>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</si>
  <si>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</si>
  <si>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</si>
  <si>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</si>
  <si>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</si>
  <si>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</si>
  <si>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</si>
  <si>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</si>
  <si>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</si>
  <si>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</si>
  <si>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</si>
  <si>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</si>
  <si>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</si>
  <si>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</si>
  <si>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</si>
  <si>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</si>
  <si>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</si>
  <si>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</si>
  <si>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</si>
  <si>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</si>
  <si>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</si>
  <si>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</si>
  <si>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</si>
  <si>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</si>
  <si>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</si>
  <si>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</si>
  <si>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</si>
  <si>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</si>
  <si>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</si>
  <si>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</si>
  <si>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</si>
  <si>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</si>
  <si>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</si>
  <si>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</si>
  <si>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</si>
  <si>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</si>
  <si>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</si>
  <si>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</si>
  <si>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</si>
  <si>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</si>
  <si>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</si>
  <si>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</si>
  <si>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</si>
  <si>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</si>
  <si>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</si>
  <si>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</si>
  <si>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</si>
  <si>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</si>
  <si>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</si>
  <si>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</si>
  <si>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</si>
  <si>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</si>
  <si>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</si>
  <si>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</si>
  <si>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</si>
  <si>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</si>
  <si>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</si>
  <si>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</si>
  <si>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</si>
  <si>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</si>
  <si>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</si>
  <si>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</si>
  <si>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</si>
  <si>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</si>
  <si>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</si>
  <si>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</si>
  <si>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</si>
  <si>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</si>
  <si>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</si>
  <si>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</si>
  <si>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</si>
  <si>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</si>
  <si>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</si>
  <si>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</si>
  <si>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</si>
  <si>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</si>
  <si>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</si>
  <si>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</si>
  <si>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</si>
  <si>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</si>
  <si>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</si>
  <si>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</si>
  <si>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</si>
  <si>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</si>
  <si>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</si>
  <si>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</si>
  <si>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</si>
  <si>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</si>
  <si>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</si>
  <si>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</si>
  <si>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</si>
  <si>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</si>
  <si>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</si>
  <si>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</si>
  <si>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</si>
  <si>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</si>
  <si>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</si>
  <si>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</si>
  <si>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</si>
  <si>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</si>
  <si>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</si>
  <si>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</si>
  <si>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</si>
  <si>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</si>
  <si>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</si>
  <si>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</si>
  <si>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</si>
  <si>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</si>
  <si>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</si>
  <si>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</si>
  <si>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</si>
  <si>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</si>
  <si>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</si>
  <si>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</si>
  <si>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</si>
  <si>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</si>
  <si>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</si>
  <si>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</si>
  <si>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</si>
  <si>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</si>
  <si>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</si>
  <si>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</si>
  <si>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</si>
  <si>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</si>
  <si>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</si>
  <si>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</si>
  <si>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</si>
  <si>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</si>
  <si>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</si>
  <si>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</si>
  <si>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</si>
  <si>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</si>
  <si>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</si>
  <si>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</si>
  <si>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</si>
  <si>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</si>
  <si>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</si>
  <si>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</si>
  <si>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</si>
  <si>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</si>
  <si>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</si>
  <si>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</si>
  <si>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</si>
  <si>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</si>
  <si>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</si>
  <si>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</si>
  <si>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</si>
  <si>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</si>
  <si>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</si>
  <si>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</si>
  <si>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</si>
  <si>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</si>
  <si>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</si>
  <si>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</si>
  <si>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</si>
  <si>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</si>
  <si>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</si>
  <si>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</si>
  <si>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</si>
  <si>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</si>
  <si>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</si>
  <si>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</si>
  <si>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</si>
  <si>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</si>
  <si>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</si>
  <si>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</si>
  <si>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</si>
  <si>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</si>
  <si>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</si>
  <si>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</si>
  <si>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</si>
  <si>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</si>
  <si>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</si>
  <si>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</si>
  <si>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</si>
  <si>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</si>
  <si>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</si>
  <si>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</si>
  <si>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</si>
  <si>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</si>
  <si>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</si>
  <si>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</si>
  <si>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</si>
  <si>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</si>
  <si>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</si>
  <si>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</si>
  <si>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</si>
  <si>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</si>
  <si>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</si>
  <si>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</si>
  <si>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</si>
  <si>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</si>
  <si>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</si>
  <si>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</si>
  <si>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</si>
  <si>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</si>
  <si>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</si>
  <si>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</si>
  <si>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</si>
  <si>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</si>
  <si>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</si>
  <si>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</si>
  <si>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</si>
  <si>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</si>
  <si>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</si>
  <si>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</si>
  <si>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</si>
  <si>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</si>
  <si>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</si>
  <si>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</si>
  <si>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</si>
  <si>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</si>
  <si>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</si>
  <si>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</si>
  <si>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</si>
  <si>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</si>
  <si>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</si>
  <si>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</si>
  <si>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</si>
  <si>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</si>
  <si>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</si>
  <si>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</si>
  <si>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</si>
  <si>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</si>
  <si>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</si>
  <si>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</si>
  <si>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</si>
  <si>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</si>
  <si>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</si>
  <si>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</si>
  <si>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</si>
  <si>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</si>
  <si>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</si>
  <si>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</si>
  <si>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</si>
  <si>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</si>
  <si>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</si>
  <si>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</si>
  <si>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</si>
  <si>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</si>
  <si>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</si>
  <si>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</si>
  <si>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</si>
  <si>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</si>
  <si>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</si>
  <si>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</si>
  <si>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</si>
  <si>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</si>
  <si>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</si>
  <si>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</si>
  <si>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</si>
  <si>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</si>
  <si>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</si>
  <si>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</si>
  <si>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</si>
  <si>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</si>
  <si>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</si>
  <si>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</si>
  <si>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</si>
  <si>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</si>
  <si>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</si>
  <si>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</si>
  <si>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</si>
  <si>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</si>
  <si>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</si>
  <si>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</si>
  <si>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</si>
  <si>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</si>
  <si>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</si>
  <si>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</si>
  <si>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</si>
  <si>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</si>
  <si>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</si>
  <si>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</si>
  <si>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</si>
  <si>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</si>
  <si>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</si>
  <si>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</si>
  <si>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</si>
  <si>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</si>
  <si>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</si>
  <si>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</si>
  <si>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</si>
  <si>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</si>
  <si>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</si>
  <si>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</si>
  <si>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</si>
  <si>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</si>
  <si>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</si>
  <si>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</si>
  <si>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</si>
  <si>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</si>
  <si>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</si>
  <si>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</si>
  <si>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</si>
  <si>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</si>
  <si>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</si>
  <si>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</si>
  <si>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</si>
  <si>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</si>
  <si>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</si>
  <si>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</si>
  <si>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</si>
  <si>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</si>
  <si>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</si>
  <si>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</si>
  <si>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</si>
  <si>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</si>
  <si>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</si>
  <si>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</si>
  <si>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</si>
  <si>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</si>
  <si>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</si>
  <si>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</si>
  <si>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</si>
  <si>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</si>
  <si>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</si>
  <si>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</si>
  <si>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</si>
  <si>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</si>
  <si>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</si>
  <si>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</si>
  <si>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</si>
  <si>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</si>
  <si>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</si>
  <si>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</si>
  <si>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</si>
  <si>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</si>
  <si>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</si>
  <si>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</si>
  <si>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</si>
  <si>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</si>
  <si>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</si>
  <si>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</si>
  <si>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</si>
  <si>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</si>
  <si>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</si>
  <si>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</si>
  <si>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</si>
  <si>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</si>
  <si>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</si>
  <si>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</si>
  <si>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</si>
  <si>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</si>
  <si>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</si>
  <si>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</si>
  <si>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</si>
  <si>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</si>
  <si>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</si>
  <si>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</si>
  <si>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</si>
  <si>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</si>
  <si>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</si>
  <si>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</si>
  <si>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</si>
  <si>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</si>
  <si>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</si>
  <si>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</si>
  <si>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</si>
  <si>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</si>
  <si>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</si>
  <si>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</si>
  <si>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</si>
  <si>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</si>
  <si>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</si>
  <si>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</si>
  <si>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</si>
  <si>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</si>
  <si>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</si>
  <si>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</si>
  <si>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</si>
  <si>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</si>
  <si>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</si>
  <si>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</si>
  <si>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</si>
  <si>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</si>
  <si>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</si>
  <si>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</si>
  <si>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</si>
  <si>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</si>
  <si>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</si>
  <si>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</si>
  <si>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</si>
  <si>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</si>
  <si>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</si>
  <si>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</si>
  <si>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</si>
  <si>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</si>
  <si>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</si>
  <si>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</si>
  <si>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</si>
  <si>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</si>
  <si>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</si>
  <si>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</si>
  <si>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</si>
  <si>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</si>
  <si>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</si>
  <si>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</si>
  <si>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</si>
  <si>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</si>
  <si>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</si>
  <si>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</si>
  <si>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</si>
  <si>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</si>
  <si>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</si>
  <si>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</si>
  <si>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</si>
  <si>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</si>
  <si>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</si>
  <si>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</si>
  <si>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</si>
  <si>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</si>
  <si>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</si>
  <si>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</si>
  <si>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</si>
  <si>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</si>
  <si>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</si>
  <si>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</si>
  <si>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</si>
  <si>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</si>
  <si>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</si>
  <si>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</si>
  <si>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</si>
  <si>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</si>
  <si>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</si>
  <si>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</si>
  <si>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</si>
  <si>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</si>
  <si>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</si>
  <si>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</si>
  <si>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</si>
  <si>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</si>
  <si>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</si>
  <si>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</si>
  <si>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</si>
  <si>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</si>
  <si>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</si>
  <si>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</si>
  <si>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</si>
  <si>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</si>
  <si>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</si>
  <si>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</si>
  <si>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</si>
  <si>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</si>
  <si>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</si>
  <si>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</si>
  <si>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</si>
  <si>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</si>
  <si>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</si>
  <si>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</si>
  <si>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</si>
  <si>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</si>
  <si>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</si>
  <si>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</si>
  <si>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</si>
  <si>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</si>
  <si>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</si>
  <si>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</si>
  <si>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</si>
  <si>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</si>
  <si>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</si>
  <si>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</si>
  <si>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</si>
  <si>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</si>
  <si>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</si>
  <si>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</si>
  <si>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</si>
  <si>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</si>
  <si>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</si>
  <si>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</si>
  <si>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</si>
  <si>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</si>
  <si>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</si>
  <si>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</si>
  <si>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</si>
  <si>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</si>
  <si>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</si>
  <si>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</si>
  <si>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</si>
  <si>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</si>
  <si>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</si>
  <si>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</si>
  <si>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</si>
  <si>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</si>
  <si>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</si>
  <si>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</si>
  <si>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</si>
  <si>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</si>
  <si>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</si>
  <si>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</si>
  <si>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</si>
  <si>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</si>
  <si>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</si>
  <si>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</si>
  <si>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</si>
  <si>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</si>
  <si>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</si>
  <si>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</si>
  <si>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</si>
  <si>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</si>
  <si>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</si>
  <si>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</si>
  <si>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</si>
  <si>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</si>
  <si>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</si>
  <si>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</si>
  <si>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</si>
  <si>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</si>
  <si>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</si>
  <si>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</si>
  <si>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</si>
  <si>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</si>
  <si>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</si>
  <si>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</si>
  <si>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</si>
  <si>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</si>
  <si>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</si>
  <si>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</si>
  <si>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</si>
  <si>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</si>
  <si>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</si>
  <si>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</si>
  <si>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</si>
  <si>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</si>
  <si>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</si>
  <si>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</si>
  <si>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</si>
  <si>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</si>
  <si>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</si>
  <si>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</si>
  <si>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</si>
  <si>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</si>
  <si>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</si>
  <si>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</si>
  <si>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</si>
  <si>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</si>
  <si>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</si>
  <si>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</si>
  <si>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</si>
  <si>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</si>
  <si>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</si>
  <si>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</si>
  <si>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</si>
  <si>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</si>
  <si>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</si>
  <si>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</si>
  <si>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</si>
  <si>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</si>
  <si>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</si>
  <si>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</si>
  <si>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</si>
  <si>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</si>
  <si>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</si>
  <si>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</si>
  <si>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</si>
  <si>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</si>
  <si>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</si>
  <si>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</si>
  <si>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</si>
  <si>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</si>
  <si>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</si>
  <si>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</si>
  <si>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</si>
  <si>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</si>
  <si>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</si>
  <si>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</si>
  <si>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</si>
  <si>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</si>
  <si>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</si>
  <si>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</si>
  <si>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</si>
  <si>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</si>
  <si>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</si>
  <si>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</si>
  <si>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</si>
  <si>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</si>
  <si>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</si>
  <si>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</si>
  <si>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</si>
  <si>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</si>
  <si>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</si>
  <si>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</si>
  <si>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</si>
  <si>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</si>
  <si>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</si>
  <si>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</si>
  <si>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</si>
  <si>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</si>
  <si>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</si>
  <si>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</si>
  <si>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</si>
  <si>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</si>
  <si>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</si>
  <si>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</si>
  <si>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</si>
  <si>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</si>
  <si>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</si>
  <si>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</si>
  <si>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</si>
  <si>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</si>
  <si>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</si>
  <si>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</si>
  <si>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</si>
  <si>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</si>
  <si>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</si>
  <si>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</si>
  <si>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</si>
  <si>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</si>
  <si>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</si>
  <si>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</si>
  <si>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</si>
  <si>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</si>
  <si>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</si>
  <si>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</si>
  <si>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</si>
  <si>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</si>
  <si>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</si>
  <si>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</si>
  <si>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</si>
  <si>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</si>
  <si>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</si>
  <si>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</si>
  <si>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</si>
  <si>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</si>
  <si>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</si>
  <si>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</si>
  <si>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</si>
  <si>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</si>
  <si>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</si>
  <si>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</si>
  <si>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</si>
  <si>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</si>
  <si>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</si>
  <si>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</si>
  <si>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</si>
  <si>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</si>
  <si>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</si>
  <si>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</si>
  <si>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</si>
  <si>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</si>
  <si>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</si>
  <si>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</si>
  <si>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</si>
  <si>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</si>
  <si>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</si>
  <si>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</si>
  <si>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</si>
  <si>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</si>
  <si>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</si>
  <si>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</si>
  <si>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</si>
  <si>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</si>
  <si>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</si>
  <si>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</si>
  <si>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</si>
  <si>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</si>
  <si>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</si>
  <si>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</si>
  <si>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</si>
  <si>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</si>
  <si>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</si>
  <si>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</si>
  <si>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</si>
  <si>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</si>
  <si>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</si>
  <si>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</si>
  <si>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</si>
  <si>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</si>
  <si>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</si>
  <si>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</si>
  <si>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</si>
  <si>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</si>
  <si>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</si>
  <si>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</si>
  <si>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</si>
  <si>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</si>
  <si>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</si>
  <si>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</si>
  <si>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</si>
  <si>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</si>
  <si>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</si>
  <si>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</si>
  <si>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</si>
  <si>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</si>
  <si>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</si>
  <si>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</si>
  <si>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</si>
  <si>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</si>
  <si>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</si>
  <si>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</si>
  <si>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</si>
  <si>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</si>
  <si>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</si>
  <si>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</si>
  <si>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</si>
  <si>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</si>
  <si>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</si>
  <si>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</si>
  <si>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</si>
  <si>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</si>
  <si>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</si>
  <si>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</si>
  <si>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</si>
  <si>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</si>
  <si>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</si>
  <si>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</si>
  <si>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</si>
  <si>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</si>
  <si>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</si>
  <si>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</si>
  <si>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</si>
  <si>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</si>
  <si>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</si>
  <si>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</si>
  <si>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</si>
  <si>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</si>
  <si>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</si>
  <si>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</si>
  <si>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</si>
  <si>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</si>
  <si>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</si>
  <si>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</si>
  <si>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</si>
  <si>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</si>
  <si>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</si>
  <si>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</si>
  <si>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</si>
  <si>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</si>
  <si>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</si>
  <si>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</si>
  <si>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</si>
  <si>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</si>
  <si>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</si>
  <si>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</si>
  <si>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</si>
  <si>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</si>
  <si>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</si>
  <si>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</si>
  <si>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</si>
  <si>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</si>
  <si>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</si>
  <si>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</si>
  <si>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</si>
  <si>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</si>
  <si>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</si>
  <si>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</si>
  <si>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</si>
  <si>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</si>
  <si>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</si>
  <si>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</si>
  <si>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</si>
  <si>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</si>
  <si>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</si>
  <si>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</si>
  <si>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</si>
  <si>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</si>
  <si>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</si>
  <si>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</si>
  <si>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</si>
  <si>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</si>
  <si>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</si>
  <si>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</si>
  <si>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</si>
  <si>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</si>
  <si>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</si>
  <si>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</si>
  <si>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</si>
  <si>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</si>
  <si>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</si>
  <si>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</si>
  <si>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</si>
  <si>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</si>
  <si>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</si>
  <si>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</si>
  <si>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</si>
  <si>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</si>
  <si>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</si>
  <si>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</si>
  <si>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</si>
  <si>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</si>
  <si>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</si>
  <si>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</si>
  <si>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</si>
  <si>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</si>
  <si>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</si>
  <si>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</si>
  <si>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</si>
  <si>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</si>
  <si>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</si>
  <si>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</si>
  <si>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</si>
  <si>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</si>
  <si>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</si>
  <si>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</si>
  <si>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</si>
  <si>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</si>
  <si>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</si>
  <si>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</si>
  <si>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</si>
  <si>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</si>
  <si>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</si>
  <si>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</si>
  <si>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</si>
  <si>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</si>
  <si>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</si>
  <si>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</si>
  <si>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</si>
  <si>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</si>
  <si>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</si>
  <si>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</si>
  <si>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</si>
  <si>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</si>
  <si>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</si>
  <si>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</si>
  <si>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</si>
  <si>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</si>
  <si>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</si>
  <si>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</si>
  <si>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</si>
  <si>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</si>
  <si>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</si>
  <si>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</si>
  <si>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</si>
  <si>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</si>
  <si>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</si>
  <si>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</si>
  <si>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</si>
  <si>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</si>
  <si>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</si>
  <si>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</si>
  <si>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</si>
  <si>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</si>
  <si>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</si>
  <si>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</si>
  <si>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</si>
  <si>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</si>
  <si>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</si>
  <si>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</si>
  <si>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</si>
  <si>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</si>
  <si>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</si>
  <si>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</si>
  <si>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</si>
  <si>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</si>
  <si>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</si>
  <si>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</si>
  <si>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</si>
  <si>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</si>
  <si>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</si>
  <si>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</si>
  <si>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</si>
  <si>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</si>
  <si>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</si>
  <si>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</si>
  <si>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</si>
  <si>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</si>
  <si>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</si>
  <si>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</si>
  <si>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</si>
  <si>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</si>
  <si>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</si>
  <si>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</si>
  <si>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</si>
  <si>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</si>
  <si>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</si>
  <si>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</si>
  <si>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</si>
  <si>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</si>
  <si>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</si>
  <si>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</si>
  <si>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</si>
  <si>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</si>
  <si>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</si>
  <si>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</si>
  <si>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</si>
  <si>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</si>
  <si>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</si>
  <si>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</si>
  <si>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</si>
  <si>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</si>
  <si>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</si>
  <si>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</si>
  <si>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</si>
  <si>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</si>
  <si>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</si>
  <si>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</si>
  <si>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</si>
  <si>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</si>
  <si>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</si>
  <si>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</si>
  <si>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</si>
  <si>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</si>
  <si>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</si>
  <si>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</si>
  <si>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</si>
  <si>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</si>
  <si>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</si>
  <si>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</si>
  <si>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</si>
  <si>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</si>
  <si>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</si>
  <si>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</si>
  <si>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</si>
  <si>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</si>
  <si>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</si>
  <si>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</si>
  <si>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</si>
  <si>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</si>
  <si>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</si>
  <si>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</si>
  <si>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</si>
  <si>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</si>
  <si>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</si>
  <si>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</si>
  <si>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</si>
  <si>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</si>
  <si>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</si>
  <si>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</si>
  <si>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</si>
  <si>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</si>
  <si>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</si>
  <si>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</si>
  <si>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</si>
  <si>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</si>
  <si>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</si>
  <si>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</si>
  <si>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</si>
  <si>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</si>
  <si>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</si>
  <si>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</si>
  <si>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</si>
  <si>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</si>
  <si>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</si>
  <si>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</si>
  <si>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</si>
  <si>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</si>
  <si>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</si>
  <si>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</si>
  <si>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</si>
  <si>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</si>
  <si>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</si>
  <si>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</si>
  <si>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</si>
  <si>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</si>
  <si>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</si>
  <si>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</si>
  <si>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</si>
  <si>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</si>
  <si>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</si>
  <si>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</si>
  <si>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</si>
  <si>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</si>
  <si>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</si>
  <si>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</si>
  <si>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</si>
  <si>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</si>
  <si>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</si>
  <si>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</si>
  <si>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</si>
  <si>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</si>
  <si>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</si>
  <si>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</si>
  <si>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</si>
  <si>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</si>
  <si>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</si>
  <si>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</si>
  <si>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</si>
  <si>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</si>
  <si>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</si>
  <si>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</si>
  <si>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</si>
  <si>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</si>
  <si>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</si>
  <si>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</si>
  <si>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</si>
  <si>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</si>
  <si>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</si>
  <si>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</si>
  <si>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</si>
  <si>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</si>
  <si>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</si>
  <si>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</si>
  <si>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</si>
  <si>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</si>
  <si>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</si>
  <si>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</si>
  <si>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</si>
  <si>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</si>
  <si>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</si>
  <si>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</si>
  <si>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</si>
  <si>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</si>
  <si>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</si>
  <si>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</si>
  <si>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</si>
  <si>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</si>
  <si>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</si>
  <si>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</si>
  <si>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</si>
  <si>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</si>
  <si>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</si>
  <si>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</si>
  <si>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</si>
  <si>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</si>
  <si>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</si>
  <si>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</si>
  <si>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</si>
  <si>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</si>
  <si>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</si>
  <si>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</si>
  <si>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</si>
  <si>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</si>
  <si>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</si>
  <si>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</si>
  <si>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</si>
  <si>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</si>
  <si>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</si>
  <si>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</si>
  <si>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</si>
  <si>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</si>
  <si>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</si>
  <si>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</si>
  <si>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</si>
  <si>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</si>
  <si>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</si>
  <si>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</si>
  <si>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</si>
  <si>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</si>
  <si>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</si>
  <si>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</si>
  <si>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</si>
  <si>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</si>
  <si>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</si>
  <si>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</si>
  <si>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</si>
  <si>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</si>
  <si>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</si>
  <si>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</si>
  <si>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</si>
  <si>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</si>
  <si>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</si>
  <si>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</si>
  <si>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</si>
  <si>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</si>
  <si>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</si>
  <si>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</si>
  <si>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</si>
  <si>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</si>
  <si>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</si>
  <si>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</si>
  <si>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</si>
  <si>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</si>
  <si>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</si>
  <si>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</si>
  <si>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</si>
  <si>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</si>
  <si>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</si>
  <si>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</si>
  <si>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</si>
  <si>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</si>
  <si>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</si>
  <si>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</si>
  <si>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</si>
  <si>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</si>
  <si>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</si>
  <si>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</si>
  <si>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</si>
  <si>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</si>
  <si>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</si>
  <si>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</si>
  <si>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</si>
  <si>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</si>
  <si>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</si>
  <si>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</si>
  <si>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</si>
  <si>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</si>
  <si>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</si>
  <si>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</si>
  <si>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</si>
  <si>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</si>
  <si>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</si>
  <si>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</si>
  <si>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</si>
  <si>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</si>
  <si>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</si>
  <si>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</si>
  <si>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</si>
  <si>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</si>
  <si>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</si>
  <si>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</si>
  <si>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</si>
  <si>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</si>
  <si>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</si>
  <si>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</si>
  <si>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</si>
  <si>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</si>
  <si>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</si>
  <si>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</si>
  <si>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</si>
  <si>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</si>
  <si>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</si>
  <si>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</si>
  <si>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</si>
  <si>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</si>
  <si>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</si>
  <si>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</si>
  <si>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</si>
  <si>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</si>
  <si>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</si>
  <si>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</si>
  <si>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</si>
  <si>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</si>
  <si>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</si>
  <si>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</si>
  <si>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</si>
  <si>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</si>
  <si>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</si>
  <si>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</si>
  <si>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</si>
  <si>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</si>
  <si>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</si>
  <si>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</si>
  <si>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</si>
  <si>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</si>
  <si>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</si>
  <si>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</si>
  <si>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</si>
  <si>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</si>
  <si>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</si>
  <si>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</si>
  <si>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</si>
  <si>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</si>
  <si>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</si>
  <si>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</si>
  <si>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</si>
  <si>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</si>
  <si>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</si>
  <si>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</si>
  <si>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</si>
  <si>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</si>
  <si>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</si>
  <si>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</si>
  <si>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</si>
  <si>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</si>
  <si>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</si>
  <si>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</si>
  <si>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</si>
  <si>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</si>
  <si>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</si>
  <si>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</si>
  <si>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</si>
  <si>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</si>
  <si>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</si>
  <si>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</si>
  <si>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</si>
  <si>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</si>
  <si>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</si>
  <si>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</si>
  <si>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</si>
  <si>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</si>
  <si>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</si>
  <si>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</si>
  <si>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</si>
  <si>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</si>
  <si>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</si>
  <si>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</si>
  <si>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</si>
  <si>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</si>
  <si>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</si>
  <si>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</si>
  <si>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</si>
  <si>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</si>
  <si>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</si>
  <si>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</si>
  <si>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</si>
  <si>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</si>
  <si>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</si>
  <si>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</si>
  <si>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</si>
  <si>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</si>
  <si>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</si>
  <si>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</si>
  <si>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</si>
  <si>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</si>
  <si>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</si>
  <si>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</si>
  <si>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</si>
  <si>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</si>
  <si>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</si>
  <si>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</si>
  <si>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</si>
  <si>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</si>
  <si>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</si>
  <si>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</si>
  <si>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</si>
  <si>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</si>
  <si>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</si>
  <si>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</si>
  <si>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</si>
  <si>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</si>
  <si>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</si>
  <si>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</si>
  <si>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</si>
  <si>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</si>
  <si>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</si>
  <si>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</si>
  <si>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</si>
  <si>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</si>
  <si>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</si>
  <si>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</si>
  <si>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</si>
  <si>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</si>
  <si>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</si>
  <si>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</si>
  <si>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</si>
  <si>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</si>
  <si>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</si>
  <si>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</si>
  <si>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</si>
  <si>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</si>
  <si>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</si>
  <si>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</si>
  <si>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</si>
  <si>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</si>
  <si>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</si>
  <si>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</si>
  <si>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</si>
  <si>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</si>
  <si>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</si>
  <si>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</si>
  <si>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</si>
  <si>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</si>
  <si>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</si>
  <si>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</si>
  <si>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</si>
  <si>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</si>
  <si>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</si>
  <si>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</si>
  <si>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</si>
  <si>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</si>
  <si>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</si>
  <si>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</si>
  <si>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</si>
  <si>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</si>
  <si>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</si>
  <si>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</si>
  <si>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</si>
  <si>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</si>
  <si>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</si>
  <si>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</si>
  <si>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</si>
  <si>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</si>
  <si>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</si>
  <si>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</si>
  <si>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</si>
  <si>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</si>
  <si>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</si>
  <si>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</si>
  <si>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</si>
  <si>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</si>
  <si>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</si>
  <si>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</si>
  <si>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</si>
  <si>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</si>
  <si>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</si>
  <si>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</si>
  <si>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</si>
  <si>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</si>
  <si>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</si>
  <si>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</si>
  <si>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</si>
  <si>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</si>
  <si>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</si>
  <si>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</si>
  <si>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</si>
  <si>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</si>
  <si>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</si>
  <si>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</si>
  <si>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</si>
  <si>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</si>
  <si>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</si>
  <si>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</si>
  <si>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</si>
  <si>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</si>
  <si>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</si>
  <si>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</si>
  <si>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</si>
  <si>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</si>
  <si>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</si>
  <si>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</si>
  <si>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</si>
  <si>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</si>
  <si>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</si>
  <si>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</si>
  <si>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</si>
  <si>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</si>
  <si>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</si>
  <si>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</si>
  <si>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</si>
  <si>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</si>
  <si>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</si>
  <si>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</si>
  <si>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</si>
  <si>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</si>
  <si>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</si>
  <si>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</si>
  <si>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</si>
  <si>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</si>
  <si>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</si>
  <si>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</si>
  <si>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</si>
  <si>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</si>
  <si>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</si>
  <si>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</si>
  <si>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</si>
  <si>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</si>
  <si>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</si>
  <si>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</si>
  <si>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</si>
  <si>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</si>
  <si>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</si>
  <si>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</si>
  <si>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</si>
  <si>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</si>
  <si>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</si>
  <si>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</si>
  <si>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</si>
  <si>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</si>
  <si>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</si>
  <si>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</si>
  <si>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</si>
  <si>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</si>
  <si>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</si>
  <si>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</si>
  <si>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</si>
  <si>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</si>
  <si>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</si>
  <si>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</si>
  <si>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</si>
  <si>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</si>
  <si>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</si>
  <si>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</si>
  <si>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</si>
  <si>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</si>
  <si>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</si>
  <si>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</si>
  <si>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</si>
  <si>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</si>
  <si>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</si>
  <si>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</si>
  <si>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</si>
  <si>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</si>
  <si>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</si>
  <si>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</si>
  <si>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</si>
  <si>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</si>
  <si>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</si>
  <si>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</si>
  <si>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</si>
  <si>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</si>
  <si>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</si>
  <si>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</si>
  <si>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</si>
  <si>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</si>
  <si>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</si>
  <si>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</si>
  <si>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</si>
  <si>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</si>
  <si>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</si>
  <si>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</si>
  <si>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</si>
  <si>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</si>
  <si>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</si>
  <si>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</si>
  <si>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</si>
  <si>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</si>
  <si>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</si>
  <si>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</si>
  <si>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</si>
  <si>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</si>
  <si>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</si>
  <si>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</si>
  <si>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</si>
  <si>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</si>
  <si>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</si>
  <si>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</si>
  <si>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</si>
  <si>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</si>
  <si>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</si>
  <si>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</si>
  <si>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</si>
  <si>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</si>
  <si>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</si>
  <si>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</si>
  <si>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</si>
  <si>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</si>
  <si>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</si>
  <si>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</si>
  <si>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</si>
  <si>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</si>
  <si>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</si>
  <si>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</si>
  <si>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</si>
  <si>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</si>
  <si>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</si>
  <si>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</si>
  <si>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</si>
  <si>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</si>
  <si>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</si>
  <si>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</si>
  <si>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</si>
  <si>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</si>
  <si>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</si>
  <si>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</si>
  <si>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</si>
  <si>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</si>
  <si>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</si>
  <si>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</si>
  <si>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</si>
  <si>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</si>
  <si>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</si>
  <si>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</si>
  <si>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</si>
  <si>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</si>
  <si>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</si>
  <si>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</si>
  <si>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</si>
  <si>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</si>
  <si>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</si>
  <si>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</si>
  <si>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</si>
  <si>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</si>
  <si>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</si>
  <si>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</si>
  <si>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</si>
  <si>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</si>
  <si>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</si>
  <si>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</si>
  <si>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</si>
  <si>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</si>
  <si>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</si>
  <si>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</si>
  <si>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</si>
  <si>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</si>
  <si>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</si>
  <si>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</si>
  <si>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</si>
  <si>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</si>
  <si>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</si>
  <si>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</si>
  <si>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</si>
  <si>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</si>
  <si>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</si>
  <si>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</si>
  <si>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</si>
  <si>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</si>
  <si>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</si>
  <si>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</si>
  <si>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</si>
  <si>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</si>
  <si>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</si>
  <si>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</si>
  <si>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</si>
  <si>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</si>
  <si>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</si>
  <si>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</si>
  <si>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</si>
  <si>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</si>
  <si>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</si>
  <si>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</si>
  <si>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</si>
  <si>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</si>
  <si>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</si>
  <si>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</si>
  <si>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</si>
  <si>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</si>
  <si>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</si>
  <si>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</si>
  <si>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</si>
  <si>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</si>
  <si>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</si>
  <si>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</si>
  <si>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</si>
  <si>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</si>
  <si>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</si>
  <si>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</si>
  <si>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</si>
  <si>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</si>
  <si>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</si>
  <si>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</si>
  <si>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</si>
  <si>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</si>
  <si>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</si>
  <si>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</si>
  <si>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</si>
  <si>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</si>
  <si>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</si>
  <si>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</si>
  <si>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</si>
  <si>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</si>
  <si>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</si>
  <si>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</si>
  <si>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</si>
  <si>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</si>
  <si>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</si>
  <si>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</si>
  <si>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</si>
  <si>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</si>
  <si>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</si>
  <si>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</si>
  <si>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</si>
  <si>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</si>
  <si>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</si>
  <si>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</si>
  <si>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</si>
  <si>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</si>
  <si>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</si>
  <si>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</si>
  <si>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</si>
  <si>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</si>
  <si>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</si>
  <si>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</si>
  <si>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</si>
  <si>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</si>
  <si>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</si>
  <si>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</si>
  <si>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</si>
  <si>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</si>
  <si>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</si>
  <si>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</si>
  <si>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</si>
  <si>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</si>
  <si>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</si>
  <si>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</si>
  <si>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</si>
  <si>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</si>
  <si>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</si>
  <si>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</si>
  <si>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</si>
  <si>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</si>
  <si>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</si>
  <si>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</si>
  <si>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</si>
  <si>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</si>
  <si>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</si>
  <si>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</si>
  <si>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</si>
  <si>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</si>
  <si>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</si>
  <si>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</si>
  <si>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</si>
  <si>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</si>
  <si>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</si>
  <si>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</si>
  <si>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</si>
  <si>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</si>
  <si>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</si>
  <si>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</si>
  <si>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</si>
  <si>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</si>
  <si>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</si>
  <si>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</si>
  <si>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</si>
  <si>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</si>
  <si>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</si>
  <si>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</si>
  <si>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</si>
  <si>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</si>
  <si>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</si>
  <si>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</si>
  <si>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</si>
  <si>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</si>
  <si>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</si>
  <si>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</si>
  <si>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</si>
  <si>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</si>
  <si>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</si>
  <si>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</si>
  <si>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</si>
  <si>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</si>
  <si>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</si>
  <si>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</si>
  <si>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</si>
  <si>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</si>
  <si>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</si>
  <si>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</si>
  <si>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</si>
  <si>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</si>
  <si>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</si>
  <si>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</si>
  <si>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</si>
  <si>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</si>
  <si>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</si>
  <si>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</si>
  <si>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</si>
  <si>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</si>
  <si>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</si>
  <si>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</si>
  <si>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</si>
  <si>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</si>
  <si>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</si>
  <si>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</si>
  <si>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</si>
  <si>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</si>
  <si>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</si>
  <si>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</si>
  <si>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</si>
  <si>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</si>
  <si>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</si>
  <si>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</si>
  <si>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</si>
  <si>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</si>
  <si>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</si>
  <si>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</si>
  <si>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</si>
  <si>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</si>
  <si>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</si>
  <si>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</si>
  <si>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</si>
  <si>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</si>
  <si>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</si>
  <si>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</si>
  <si>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</si>
  <si>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</si>
  <si>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</si>
  <si>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</si>
  <si>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</si>
  <si>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</si>
  <si>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</si>
  <si>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</si>
  <si>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</si>
  <si>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</si>
  <si>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</si>
  <si>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</si>
  <si>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</si>
  <si>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</si>
  <si>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</si>
  <si>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</si>
  <si>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</si>
  <si>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</si>
  <si>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</si>
  <si>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</si>
  <si>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</si>
  <si>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</si>
  <si>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</si>
  <si>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</si>
  <si>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</si>
  <si>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</si>
  <si>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</si>
  <si>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</si>
  <si>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</si>
  <si>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</si>
  <si>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</si>
  <si>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</si>
  <si>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</si>
  <si>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</si>
  <si>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</si>
  <si>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</si>
  <si>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</si>
  <si>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</si>
  <si>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</si>
  <si>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</si>
  <si>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</si>
  <si>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</si>
  <si>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</si>
  <si>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</si>
  <si>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</si>
  <si>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</si>
  <si>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</si>
  <si>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</si>
  <si>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</si>
  <si>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</si>
  <si>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</si>
  <si>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</si>
  <si>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</si>
  <si>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</si>
  <si>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</si>
  <si>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</si>
  <si>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</si>
  <si>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</si>
  <si>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</si>
  <si>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</si>
  <si>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</si>
  <si>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</si>
  <si>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</si>
  <si>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</si>
  <si>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</si>
  <si>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</si>
  <si>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</si>
  <si>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</si>
  <si>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</si>
  <si>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</si>
  <si>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</si>
  <si>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</si>
  <si>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</si>
  <si>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</si>
  <si>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</si>
  <si>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</si>
  <si>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</si>
  <si>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</si>
  <si>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</si>
  <si>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</si>
  <si>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</si>
  <si>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</si>
  <si>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</si>
  <si>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</si>
  <si>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</si>
  <si>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</si>
  <si>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</si>
  <si>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</si>
  <si>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</si>
  <si>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</si>
  <si>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</si>
  <si>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</si>
  <si>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</si>
  <si>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</si>
  <si>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</si>
  <si>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</si>
  <si>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</si>
  <si>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</si>
  <si>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</si>
  <si>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</si>
  <si>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</si>
  <si>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</si>
  <si>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</si>
  <si>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</si>
  <si>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</si>
  <si>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</si>
  <si>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</si>
  <si>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</si>
  <si>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</si>
  <si>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</si>
  <si>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</si>
  <si>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</si>
  <si>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</si>
  <si>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</si>
  <si>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</si>
  <si>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</si>
  <si>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</si>
  <si>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</si>
  <si>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</si>
  <si>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</si>
  <si>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</si>
  <si>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</si>
  <si>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</si>
  <si>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</si>
  <si>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</si>
  <si>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</si>
  <si>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</si>
  <si>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</si>
  <si>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</si>
  <si>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</si>
  <si>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</si>
  <si>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</si>
  <si>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</si>
  <si>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</si>
  <si>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</si>
  <si>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</si>
  <si>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</si>
  <si>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</si>
  <si>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</si>
  <si>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</si>
  <si>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</si>
  <si>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</si>
  <si>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</si>
  <si>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</si>
  <si>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</si>
  <si>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</si>
  <si>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</si>
  <si>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</si>
  <si>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</si>
  <si>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</si>
  <si>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</si>
  <si>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</si>
  <si>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</si>
  <si>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</si>
  <si>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</si>
  <si>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</si>
  <si>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</si>
  <si>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</si>
  <si>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</si>
  <si>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</si>
  <si>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</si>
  <si>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</si>
  <si>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</si>
  <si>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</si>
  <si>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</si>
  <si>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</si>
  <si>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</si>
  <si>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</si>
  <si>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</si>
  <si>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</si>
  <si>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</si>
  <si>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</si>
  <si>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</si>
  <si>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</si>
  <si>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</si>
  <si>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</si>
  <si>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</si>
  <si>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</si>
  <si>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</si>
  <si>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</si>
  <si>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</si>
  <si>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</si>
  <si>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</si>
  <si>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</si>
  <si>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</si>
  <si>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</si>
  <si>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</si>
  <si>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</si>
  <si>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</si>
  <si>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</si>
  <si>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</si>
  <si>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</si>
  <si>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</si>
  <si>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</si>
  <si>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</si>
  <si>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</si>
  <si>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</si>
  <si>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</si>
  <si>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</si>
  <si>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</si>
  <si>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</si>
  <si>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</si>
  <si>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</si>
  <si>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</si>
  <si>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</si>
  <si>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</si>
  <si>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</si>
  <si>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</si>
  <si>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</si>
  <si>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</si>
  <si>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</si>
  <si>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</si>
  <si>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</si>
  <si>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</si>
  <si>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</si>
  <si>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</si>
  <si>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</si>
  <si>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</si>
  <si>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</si>
  <si>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</si>
  <si>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</si>
  <si>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</si>
  <si>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</si>
  <si>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</si>
  <si>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</si>
  <si>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</si>
  <si>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</si>
  <si>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</si>
  <si>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</si>
  <si>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</si>
  <si>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</si>
  <si>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</si>
  <si>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</si>
  <si>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</si>
  <si>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</si>
  <si>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</si>
  <si>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</si>
  <si>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</si>
  <si>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</si>
  <si>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</si>
  <si>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</si>
  <si>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</si>
  <si>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</si>
  <si>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</si>
  <si>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</si>
  <si>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</si>
  <si>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</si>
  <si>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</si>
  <si>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</si>
  <si>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</si>
  <si>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</si>
  <si>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</si>
  <si>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</si>
  <si>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</si>
  <si>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</si>
  <si>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</si>
  <si>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</si>
  <si>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</si>
  <si>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</si>
  <si>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</si>
  <si>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</si>
  <si>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</si>
  <si>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</si>
  <si>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</si>
  <si>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</si>
  <si>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</si>
  <si>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</si>
  <si>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</si>
  <si>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</si>
  <si>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</si>
  <si>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</si>
  <si>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</si>
  <si>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</si>
  <si>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</si>
  <si>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</si>
  <si>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</si>
  <si>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</si>
  <si>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</si>
  <si>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</si>
  <si>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</si>
  <si>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</si>
  <si>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</si>
  <si>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</si>
  <si>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</si>
  <si>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</si>
  <si>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</si>
  <si>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</si>
  <si>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</si>
  <si>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</si>
  <si>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</si>
  <si>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</si>
  <si>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</si>
  <si>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</si>
  <si>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</si>
  <si>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</si>
  <si>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</si>
  <si>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</si>
  <si>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</si>
  <si>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</si>
  <si>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</si>
  <si>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</si>
  <si>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</si>
  <si>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</si>
  <si>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</si>
  <si>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</si>
  <si>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</si>
  <si>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</si>
  <si>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</si>
  <si>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</si>
  <si>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</si>
  <si>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</si>
  <si>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</si>
  <si>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</si>
  <si>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</si>
  <si>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</si>
  <si>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</si>
  <si>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</si>
  <si>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</si>
  <si>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</si>
  <si>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</si>
  <si>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</si>
  <si>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</si>
  <si>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</si>
  <si>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</si>
  <si>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</si>
  <si>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</si>
  <si>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</si>
  <si>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</si>
  <si>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</si>
  <si>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</si>
  <si>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</si>
  <si>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</si>
  <si>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</si>
  <si>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</si>
  <si>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</si>
  <si>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</si>
  <si>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</si>
  <si>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</si>
  <si>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</si>
  <si>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</si>
  <si>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</si>
  <si>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</si>
  <si>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</si>
  <si>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</si>
  <si>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</si>
  <si>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</si>
  <si>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</si>
  <si>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</si>
  <si>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</si>
  <si>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</si>
  <si>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</si>
  <si>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</si>
  <si>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</si>
  <si>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</si>
  <si>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</si>
  <si>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</si>
  <si>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</si>
  <si>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</si>
  <si>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</si>
  <si>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</si>
  <si>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</si>
  <si>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</si>
  <si>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</si>
  <si>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</si>
  <si>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</si>
  <si>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</si>
  <si>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</si>
  <si>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</si>
  <si>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</si>
  <si>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</si>
  <si>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</si>
  <si>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</si>
  <si>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</si>
  <si>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</si>
  <si>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</si>
  <si>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</si>
  <si>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</si>
  <si>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</si>
  <si>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</si>
  <si>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</si>
  <si>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</si>
  <si>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</si>
  <si>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</si>
  <si>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</si>
  <si>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</si>
  <si>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</si>
  <si>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</si>
  <si>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</si>
  <si>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</si>
  <si>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</si>
  <si>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</si>
  <si>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</si>
  <si>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</si>
  <si>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</si>
  <si>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</si>
  <si>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</si>
  <si>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</si>
  <si>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</si>
  <si>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</si>
  <si>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</si>
  <si>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</si>
  <si>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</si>
  <si>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</si>
  <si>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</si>
  <si>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</si>
  <si>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</si>
  <si>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</si>
  <si>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</si>
  <si>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</si>
  <si>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</si>
  <si>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</si>
  <si>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</si>
  <si>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</si>
  <si>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</si>
  <si>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</si>
  <si>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</si>
  <si>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</si>
  <si>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</si>
  <si>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</si>
  <si>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</si>
  <si>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</si>
  <si>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</si>
  <si>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</si>
  <si>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</si>
  <si>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</si>
  <si>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</si>
  <si>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</si>
  <si>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</si>
  <si>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</si>
  <si>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</si>
  <si>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</si>
  <si>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</si>
  <si>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</si>
  <si>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</si>
  <si>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</si>
  <si>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</si>
  <si>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</si>
  <si>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</si>
  <si>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</si>
  <si>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</si>
  <si>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</si>
  <si>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</si>
  <si>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</si>
  <si>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</si>
  <si>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</si>
  <si>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</si>
  <si>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</si>
  <si>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</si>
  <si>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</si>
  <si>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</si>
  <si>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</si>
  <si>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</si>
  <si>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</si>
  <si>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</si>
  <si>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</si>
  <si>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</si>
  <si>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</si>
  <si>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</si>
  <si>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</si>
  <si>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</si>
  <si>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</si>
  <si>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</si>
  <si>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</si>
  <si>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</si>
  <si>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</si>
  <si>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</si>
  <si>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</si>
  <si>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</si>
  <si>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</si>
  <si>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</si>
  <si>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</si>
  <si>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</si>
  <si>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</si>
  <si>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</si>
  <si>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</si>
  <si>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</si>
  <si>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</si>
  <si>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</si>
  <si>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</si>
  <si>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</si>
  <si>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</si>
  <si>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</si>
  <si>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</si>
  <si>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</si>
  <si>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</si>
  <si>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</si>
  <si>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</si>
  <si>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</si>
  <si>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</si>
  <si>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</si>
  <si>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</si>
  <si>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</si>
  <si>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</si>
  <si>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</si>
  <si>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</si>
  <si>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</si>
  <si>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</si>
  <si>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</si>
  <si>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</si>
  <si>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</si>
  <si>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</si>
  <si>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</si>
  <si>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</si>
  <si>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</si>
  <si>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</si>
  <si>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</si>
  <si>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</si>
  <si>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</si>
  <si>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</si>
  <si>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</si>
  <si>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</si>
  <si>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</si>
  <si>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</si>
  <si>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</si>
  <si>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</si>
  <si>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</si>
  <si>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</si>
  <si>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</si>
  <si>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</si>
  <si>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</si>
  <si>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</si>
  <si>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</si>
  <si>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</si>
  <si>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</si>
  <si>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</si>
  <si>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</si>
  <si>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</si>
  <si>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</si>
  <si>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</si>
  <si>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</si>
  <si>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</si>
  <si>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</si>
  <si>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</si>
  <si>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</si>
  <si>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</si>
  <si>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</si>
  <si>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</si>
  <si>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</si>
  <si>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</si>
  <si>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</si>
  <si>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</si>
  <si>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</si>
  <si>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</si>
  <si>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</si>
  <si>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</si>
  <si>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</si>
  <si>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</si>
  <si>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</si>
  <si>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</si>
  <si>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</si>
  <si>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</si>
  <si>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</si>
  <si>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</si>
  <si>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</si>
  <si>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</si>
  <si>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</si>
  <si>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</si>
  <si>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</si>
  <si>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</si>
  <si>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</si>
  <si>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</si>
  <si>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</si>
  <si>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</si>
  <si>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</si>
  <si>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</si>
  <si>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</si>
  <si>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</si>
  <si>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</si>
  <si>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</si>
  <si>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</si>
  <si>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</si>
  <si>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</si>
  <si>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</si>
  <si>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</si>
  <si>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</si>
  <si>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</si>
  <si>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</si>
  <si>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</si>
  <si>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</si>
  <si>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</si>
  <si>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</si>
  <si>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</si>
  <si>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</si>
  <si>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</si>
  <si>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</si>
  <si>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</si>
  <si>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</si>
  <si>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</si>
  <si>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</si>
  <si>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</si>
  <si>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</si>
  <si>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</si>
  <si>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</si>
  <si>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</si>
  <si>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</si>
  <si>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</si>
  <si>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</si>
  <si>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</si>
  <si>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</si>
  <si>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</si>
  <si>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</si>
  <si>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</si>
  <si>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</si>
  <si>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</si>
  <si>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</si>
  <si>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</si>
  <si>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</si>
  <si>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</si>
  <si>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</si>
  <si>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</si>
  <si>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</si>
  <si>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</si>
  <si>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</si>
  <si>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</si>
  <si>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</si>
  <si>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</si>
  <si>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</si>
  <si>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</si>
  <si>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</si>
  <si>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</si>
  <si>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</si>
  <si>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</si>
  <si>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</si>
  <si>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</si>
  <si>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</si>
  <si>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</si>
  <si>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</si>
  <si>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</si>
  <si>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</si>
  <si>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</si>
  <si>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</si>
  <si>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</si>
  <si>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</si>
  <si>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</si>
  <si>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</si>
  <si>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</si>
  <si>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</si>
  <si>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</si>
  <si>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</si>
  <si>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</si>
  <si>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</si>
  <si>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</si>
  <si>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</si>
  <si>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</si>
  <si>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</si>
  <si>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</si>
  <si>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</si>
  <si>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</si>
  <si>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</si>
  <si>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</si>
  <si>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</si>
  <si>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</si>
  <si>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</si>
  <si>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</si>
  <si>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</si>
  <si>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</si>
  <si>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</si>
  <si>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</si>
  <si>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</si>
  <si>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</si>
  <si>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</si>
  <si>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</si>
  <si>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</si>
  <si>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</si>
  <si>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</si>
  <si>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</si>
  <si>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</si>
  <si>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</si>
  <si>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</si>
  <si>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</si>
  <si>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</si>
  <si>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</si>
  <si>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</si>
  <si>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</si>
  <si>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</si>
  <si>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</si>
  <si>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</si>
  <si>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</si>
  <si>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</si>
  <si>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</si>
  <si>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</si>
  <si>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</si>
  <si>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</si>
  <si>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</si>
  <si>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</si>
  <si>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</si>
  <si>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</si>
  <si>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</si>
  <si>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</si>
  <si>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</si>
  <si>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</si>
  <si>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</si>
  <si>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</si>
  <si>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</si>
  <si>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</si>
  <si>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</si>
  <si>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</si>
  <si>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</si>
  <si>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</si>
  <si>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</si>
  <si>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</si>
  <si>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</si>
  <si>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</si>
  <si>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</si>
  <si>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</si>
  <si>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</si>
  <si>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</si>
  <si>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</si>
  <si>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</si>
  <si>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</si>
  <si>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</si>
  <si>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</si>
  <si>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</si>
  <si>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</si>
  <si>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</si>
  <si>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</si>
  <si>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</si>
  <si>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</si>
  <si>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</si>
  <si>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</si>
  <si>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</si>
  <si>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</si>
  <si>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</si>
  <si>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</si>
  <si>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</si>
  <si>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</si>
  <si>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</si>
  <si>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</si>
  <si>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</si>
  <si>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</si>
  <si>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</si>
  <si>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</si>
  <si>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</si>
  <si>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</si>
  <si>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</si>
  <si>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</si>
  <si>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</si>
  <si>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</si>
  <si>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</si>
  <si>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</si>
  <si>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</si>
  <si>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</si>
  <si>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</si>
  <si>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</si>
  <si>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</si>
  <si>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</si>
  <si>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</si>
  <si>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</si>
  <si>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</si>
  <si>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</si>
  <si>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</si>
  <si>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</si>
  <si>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</si>
  <si>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</si>
  <si>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</si>
  <si>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</si>
  <si>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</si>
  <si>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</si>
  <si>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</si>
  <si>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</si>
  <si>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</si>
  <si>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</si>
  <si>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</si>
  <si>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</si>
  <si>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</si>
  <si>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</si>
  <si>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</si>
  <si>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</si>
  <si>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</si>
  <si>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</si>
  <si>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</si>
  <si>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</si>
  <si>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</si>
  <si>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</si>
  <si>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</si>
  <si>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</si>
  <si>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</si>
  <si>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</si>
  <si>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</si>
  <si>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</si>
  <si>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</si>
  <si>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</si>
  <si>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</si>
  <si>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</si>
  <si>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</si>
  <si>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</si>
  <si>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</si>
  <si>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</si>
  <si>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</si>
  <si>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</si>
  <si>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</si>
  <si>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</si>
  <si>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</si>
  <si>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</si>
  <si>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</si>
  <si>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</si>
  <si>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</si>
  <si>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</si>
  <si>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</si>
  <si>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</si>
  <si>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</si>
  <si>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</si>
  <si>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</si>
  <si>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</si>
  <si>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</si>
  <si>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</si>
  <si>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</si>
  <si>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</si>
  <si>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</si>
  <si>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</si>
  <si>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</si>
  <si>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</si>
  <si>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</si>
  <si>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</si>
  <si>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</si>
  <si>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</si>
  <si>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</si>
  <si>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</si>
  <si>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</si>
  <si>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</si>
  <si>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</si>
  <si>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</si>
  <si>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</si>
  <si>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</si>
  <si>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</si>
  <si>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</si>
  <si>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</si>
  <si>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</si>
  <si>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</si>
  <si>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</si>
  <si>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</si>
  <si>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</si>
  <si>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</si>
  <si>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</si>
  <si>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</si>
  <si>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</si>
  <si>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</si>
  <si>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</si>
  <si>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</si>
  <si>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</si>
  <si>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</si>
  <si>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</si>
  <si>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</si>
  <si>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</si>
  <si>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</si>
  <si>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</si>
  <si>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</si>
  <si>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</si>
  <si>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</si>
  <si>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</si>
  <si>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</si>
  <si>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</si>
  <si>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</si>
  <si>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</si>
  <si>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</si>
  <si>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</si>
  <si>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</si>
  <si>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</si>
  <si>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</si>
  <si>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</si>
  <si>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</si>
  <si>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</si>
  <si>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</si>
  <si>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</si>
  <si>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</si>
  <si>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</si>
  <si>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</si>
  <si>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</si>
  <si>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</si>
  <si>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</si>
  <si>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</si>
  <si>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</si>
  <si>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</si>
  <si>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</si>
  <si>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</si>
  <si>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</si>
  <si>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</si>
  <si>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</si>
  <si>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</si>
  <si>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</si>
  <si>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</si>
  <si>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</si>
  <si>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</si>
  <si>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</si>
  <si>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</si>
  <si>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</si>
  <si>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</si>
  <si>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</si>
  <si>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</si>
  <si>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</si>
  <si>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</si>
  <si>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</si>
  <si>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</si>
  <si>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</si>
  <si>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</si>
  <si>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</si>
  <si>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</si>
  <si>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</si>
  <si>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</si>
  <si>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</si>
  <si>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</si>
  <si>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</si>
  <si>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</si>
  <si>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</si>
  <si>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</si>
  <si>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</si>
  <si>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</si>
  <si>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</si>
  <si>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</si>
  <si>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</si>
  <si>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</si>
  <si>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</si>
  <si>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</si>
  <si>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</si>
  <si>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</si>
  <si>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</si>
  <si>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</si>
  <si>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</si>
  <si>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</si>
  <si>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</si>
  <si>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</si>
  <si>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</si>
  <si>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</si>
  <si>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</si>
  <si>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</si>
  <si>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</si>
  <si>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</si>
  <si>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</si>
  <si>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</si>
  <si>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</si>
  <si>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</si>
  <si>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</si>
  <si>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</si>
  <si>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</si>
  <si>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</si>
  <si>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</si>
  <si>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</si>
  <si>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</si>
  <si>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</si>
  <si>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</si>
  <si>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</si>
  <si>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</si>
  <si>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</si>
  <si>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</si>
  <si>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</si>
  <si>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</si>
  <si>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</si>
  <si>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</si>
  <si>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</si>
  <si>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</si>
  <si>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</si>
  <si>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</si>
  <si>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</si>
  <si>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</si>
  <si>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</si>
  <si>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</si>
  <si>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</si>
  <si>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</si>
  <si>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</si>
  <si>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</si>
  <si>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</si>
  <si>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</si>
  <si>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</si>
  <si>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</si>
  <si>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</si>
  <si>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</si>
  <si>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</si>
  <si>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</si>
  <si>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</si>
  <si>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</si>
  <si>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</si>
  <si>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</si>
  <si>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</si>
  <si>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</si>
  <si>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</si>
  <si>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</si>
  <si>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</si>
  <si>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</si>
  <si>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</si>
  <si>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</si>
  <si>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</si>
  <si>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</si>
  <si>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</si>
  <si>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</si>
  <si>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</si>
  <si>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</si>
  <si>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</si>
  <si>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</si>
  <si>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</si>
  <si>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</si>
  <si>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</si>
  <si>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</si>
  <si>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</si>
  <si>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</si>
  <si>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</si>
  <si>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</si>
  <si>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</si>
  <si>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</si>
  <si>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</si>
  <si>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</si>
  <si>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</si>
  <si>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</si>
  <si>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</si>
  <si>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</si>
  <si>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</si>
  <si>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</si>
  <si>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</si>
  <si>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</si>
  <si>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</si>
  <si>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</si>
  <si>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</si>
  <si>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</si>
  <si>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</si>
  <si>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</si>
  <si>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</si>
  <si>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</si>
  <si>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</si>
  <si>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</si>
  <si>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</si>
  <si>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</si>
  <si>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</si>
  <si>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</si>
  <si>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</si>
  <si>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</si>
  <si>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</si>
  <si>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</si>
  <si>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</si>
  <si>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</si>
  <si>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</si>
  <si>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</si>
  <si>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</si>
  <si>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</si>
  <si>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</si>
  <si>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</si>
  <si>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</si>
  <si>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</si>
  <si>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</si>
  <si>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</si>
  <si>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</si>
  <si>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</si>
  <si>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</si>
  <si>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</si>
  <si>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</si>
  <si>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</si>
  <si>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</si>
  <si>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</si>
  <si>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</si>
  <si>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</si>
  <si>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</si>
  <si>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</si>
  <si>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</si>
  <si>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</si>
  <si>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</si>
  <si>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</si>
  <si>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</si>
  <si>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</si>
  <si>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</si>
  <si>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</si>
  <si>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</si>
  <si>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</si>
  <si>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</si>
  <si>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</si>
  <si>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</si>
  <si>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</si>
  <si>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</si>
  <si>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</si>
  <si>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</si>
  <si>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</si>
  <si>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</si>
  <si>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</si>
  <si>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</si>
  <si>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</si>
  <si>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</si>
  <si>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</si>
  <si>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</si>
  <si>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</si>
  <si>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</si>
  <si>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</si>
  <si>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</si>
  <si>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</si>
  <si>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</si>
  <si>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</si>
  <si>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</si>
  <si>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</si>
  <si>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</si>
  <si>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</si>
  <si>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</si>
  <si>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</si>
  <si>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</si>
  <si>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</si>
  <si>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</si>
  <si>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</si>
  <si>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</si>
  <si>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</si>
  <si>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</si>
  <si>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</si>
  <si>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</si>
  <si>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</si>
  <si>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</si>
  <si>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</si>
  <si>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</si>
  <si>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</si>
  <si>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</si>
  <si>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</si>
  <si>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</si>
  <si>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</si>
  <si>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</si>
  <si>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</si>
  <si>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</si>
  <si>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</si>
  <si>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</si>
  <si>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</si>
  <si>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</si>
  <si>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</si>
  <si>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</si>
  <si>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</si>
  <si>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</si>
  <si>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</si>
  <si>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</si>
  <si>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</si>
  <si>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</si>
  <si>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</si>
  <si>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</si>
  <si>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</si>
  <si>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</si>
  <si>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</si>
  <si>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</si>
  <si>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</si>
  <si>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</si>
  <si>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</si>
  <si>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</si>
  <si>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</si>
  <si>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</si>
  <si>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</si>
  <si>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</si>
  <si>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</si>
  <si>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</si>
  <si>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</si>
  <si>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</si>
  <si>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</si>
  <si>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</si>
  <si>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</si>
  <si>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</si>
  <si>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</si>
  <si>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</si>
  <si>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</si>
  <si>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</si>
  <si>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</si>
  <si>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</si>
  <si>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</si>
  <si>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</si>
  <si>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</si>
  <si>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</si>
  <si>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</si>
  <si>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</si>
  <si>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</si>
  <si>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</si>
  <si>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</si>
  <si>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</si>
  <si>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</si>
  <si>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</si>
  <si>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</si>
  <si>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</si>
  <si>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</si>
  <si>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</si>
  <si>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</si>
  <si>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</si>
  <si>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</si>
  <si>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</si>
  <si>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</si>
  <si>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</si>
  <si>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</si>
  <si>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</si>
  <si>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</si>
  <si>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</si>
  <si>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</si>
  <si>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</si>
  <si>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</si>
  <si>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</si>
  <si>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</si>
  <si>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</si>
  <si>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</si>
  <si>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</si>
  <si>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</si>
  <si>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</si>
  <si>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</si>
  <si>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</si>
  <si>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</si>
  <si>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</si>
  <si>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</si>
  <si>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</si>
  <si>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</si>
  <si>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</si>
  <si>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</si>
  <si>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</si>
  <si>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</si>
  <si>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</si>
  <si>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</si>
  <si>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</si>
  <si>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</si>
  <si>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</si>
  <si>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</si>
  <si>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</si>
  <si>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</si>
  <si>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</si>
  <si>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</si>
  <si>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</si>
  <si>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</si>
  <si>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</si>
  <si>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</si>
  <si>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</si>
  <si>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</si>
  <si>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</si>
  <si>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</si>
  <si>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</si>
  <si>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</si>
  <si>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</si>
  <si>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</si>
  <si>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</si>
  <si>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</si>
  <si>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</si>
  <si>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</si>
  <si>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</si>
  <si>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</si>
  <si>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</si>
  <si>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</si>
  <si>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</si>
  <si>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</si>
  <si>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</si>
  <si>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</si>
  <si>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</si>
  <si>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</si>
  <si>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</si>
  <si>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</si>
  <si>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</si>
  <si>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</si>
  <si>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</si>
  <si>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</si>
  <si>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</si>
  <si>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</si>
  <si>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</si>
  <si>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</si>
  <si>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</si>
  <si>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</si>
  <si>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</si>
  <si>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</si>
  <si>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</si>
  <si>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</si>
  <si>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</si>
  <si>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</si>
  <si>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</si>
  <si>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</si>
  <si>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</si>
  <si>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</si>
  <si>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</si>
  <si>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</si>
  <si>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</si>
  <si>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</si>
  <si>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</si>
  <si>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</si>
  <si>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</si>
  <si>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</si>
  <si>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</si>
  <si>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</si>
  <si>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</si>
  <si>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</si>
  <si>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</si>
  <si>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</si>
  <si>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</si>
  <si>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</si>
  <si>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</si>
  <si>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</si>
  <si>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</si>
  <si>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</si>
  <si>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</si>
  <si>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</si>
  <si>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</si>
  <si>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</si>
  <si>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</si>
  <si>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</si>
  <si>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</si>
  <si>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</si>
  <si>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</si>
  <si>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</si>
  <si>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</si>
  <si>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</si>
  <si>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</si>
  <si>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</si>
  <si>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</si>
  <si>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</si>
  <si>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</si>
  <si>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</si>
  <si>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</si>
  <si>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</si>
  <si>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</si>
  <si>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</si>
  <si>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</si>
  <si>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</si>
  <si>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</si>
  <si>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</si>
  <si>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</si>
  <si>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</si>
  <si>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</si>
  <si>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</si>
  <si>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</si>
  <si>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</si>
  <si>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</si>
  <si>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</si>
  <si>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</si>
  <si>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</si>
  <si>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</si>
  <si>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</si>
  <si>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</si>
  <si>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</si>
  <si>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</si>
  <si>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</si>
  <si>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</si>
  <si>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</si>
  <si>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</si>
  <si>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</si>
  <si>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</si>
  <si>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</si>
  <si>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</si>
  <si>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</si>
  <si>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</si>
  <si>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</si>
  <si>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</si>
  <si>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</si>
  <si>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</si>
  <si>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</si>
  <si>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</si>
  <si>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</si>
  <si>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</si>
  <si>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</si>
  <si>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</si>
  <si>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</si>
  <si>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</si>
  <si>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</si>
  <si>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</si>
  <si>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</si>
  <si>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</si>
  <si>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</si>
  <si>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</si>
  <si>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</si>
  <si>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</si>
  <si>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</si>
  <si>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</si>
  <si>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</si>
  <si>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</si>
  <si>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</si>
  <si>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</si>
  <si>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</si>
  <si>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</si>
  <si>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</si>
  <si>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</si>
  <si>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</si>
  <si>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</si>
  <si>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</si>
  <si>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</si>
  <si>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</si>
  <si>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</si>
  <si>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</si>
  <si>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</si>
  <si>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</si>
  <si>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</si>
  <si>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</si>
  <si>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</si>
  <si>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</si>
  <si>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</si>
  <si>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</si>
  <si>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</si>
  <si>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</si>
  <si>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</si>
  <si>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</si>
  <si>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</si>
  <si>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</si>
  <si>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</si>
  <si>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</si>
  <si>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</si>
  <si>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</si>
  <si>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</si>
  <si>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</si>
  <si>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</si>
  <si>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</si>
  <si>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</si>
  <si>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</si>
  <si>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</si>
  <si>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</si>
  <si>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</si>
  <si>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</si>
  <si>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</si>
  <si>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</si>
  <si>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</si>
  <si>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</si>
  <si>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</si>
  <si>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</si>
  <si>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</si>
  <si>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</si>
  <si>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</si>
  <si>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</si>
  <si>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</si>
  <si>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</si>
  <si>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</si>
  <si>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</si>
  <si>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</si>
  <si>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</si>
  <si>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</si>
  <si>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</si>
  <si>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</si>
  <si>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</si>
  <si>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</si>
  <si>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</si>
  <si>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</si>
  <si>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</si>
  <si>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</si>
  <si>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</si>
  <si>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</si>
  <si>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</si>
  <si>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</si>
  <si>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</si>
  <si>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</si>
  <si>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</si>
  <si>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</si>
  <si>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</si>
  <si>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</si>
  <si>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</si>
  <si>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</si>
  <si>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</si>
  <si>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</si>
  <si>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</si>
  <si>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</si>
  <si>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</si>
  <si>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</si>
  <si>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</si>
  <si>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</si>
  <si>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</si>
  <si>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</si>
  <si>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</si>
  <si>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</si>
  <si>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</si>
  <si>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</si>
  <si>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</si>
  <si>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</si>
  <si>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</si>
  <si>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</si>
  <si>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</si>
  <si>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</si>
  <si>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</si>
  <si>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</si>
  <si>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</si>
  <si>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</si>
  <si>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</si>
  <si>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</si>
  <si>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</si>
  <si>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</si>
  <si>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</si>
  <si>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</si>
  <si>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</si>
  <si>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</si>
  <si>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</si>
  <si>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</si>
  <si>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</si>
  <si>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</si>
  <si>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</si>
  <si>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</si>
  <si>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</si>
  <si>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</si>
  <si>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</si>
  <si>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</si>
  <si>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</si>
  <si>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</si>
  <si>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</si>
  <si>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</si>
  <si>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</si>
  <si>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</si>
  <si>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</si>
  <si>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</si>
  <si>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</si>
  <si>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</si>
  <si>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</si>
  <si>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</si>
  <si>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</si>
  <si>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</si>
  <si>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</si>
  <si>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</si>
  <si>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</si>
  <si>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</si>
  <si>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</si>
  <si>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</si>
  <si>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</si>
  <si>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</si>
  <si>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</si>
  <si>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</si>
  <si>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</si>
  <si>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</si>
  <si>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</si>
  <si>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</si>
  <si>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</si>
  <si>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</si>
  <si>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</si>
  <si>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</si>
  <si>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</si>
  <si>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</si>
  <si>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</si>
  <si>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</si>
  <si>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</si>
  <si>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</si>
  <si>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</si>
  <si>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</si>
  <si>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</si>
  <si>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</si>
  <si>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</si>
  <si>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</si>
  <si>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</si>
  <si>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</si>
  <si>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</si>
  <si>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</si>
  <si>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</si>
  <si>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</si>
  <si>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</si>
  <si>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</si>
  <si>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</si>
  <si>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</si>
  <si>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</si>
  <si>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</si>
  <si>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</si>
  <si>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</si>
  <si>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</si>
  <si>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</si>
  <si>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</si>
  <si>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</si>
  <si>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</si>
  <si>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</si>
  <si>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</si>
  <si>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</si>
  <si>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</si>
  <si>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</si>
  <si>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</si>
  <si>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</si>
  <si>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</si>
  <si>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</si>
  <si>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</si>
  <si>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</si>
  <si>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</si>
  <si>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</si>
  <si>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</si>
  <si>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</si>
  <si>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</si>
  <si>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</si>
  <si>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</si>
  <si>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</si>
  <si>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</si>
  <si>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</si>
  <si>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</si>
  <si>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</si>
  <si>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</si>
  <si>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</si>
  <si>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</si>
  <si>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</si>
  <si>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</si>
  <si>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</si>
  <si>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</si>
  <si>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</si>
  <si>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</si>
  <si>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</si>
  <si>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</si>
  <si>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</si>
  <si>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</si>
  <si>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</si>
  <si>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</si>
  <si>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</si>
  <si>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</si>
  <si>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</si>
  <si>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</si>
  <si>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</si>
  <si>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</si>
  <si>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</si>
  <si>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</si>
  <si>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</si>
  <si>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</si>
  <si>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</si>
  <si>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</si>
  <si>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</si>
  <si>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</si>
  <si>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</si>
  <si>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</si>
  <si>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</si>
  <si>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</si>
  <si>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</si>
  <si>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</si>
  <si>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</si>
  <si>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</si>
  <si>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</si>
  <si>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</si>
  <si>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</si>
  <si>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</si>
  <si>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</si>
  <si>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</si>
  <si>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</si>
  <si>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</si>
  <si>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</si>
  <si>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</si>
  <si>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</si>
  <si>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</si>
  <si>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</si>
  <si>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</si>
  <si>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</si>
  <si>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</si>
  <si>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</si>
  <si>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</si>
  <si>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</si>
  <si>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</si>
  <si>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</si>
  <si>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</si>
  <si>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</si>
  <si>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</si>
  <si>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</si>
  <si>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</si>
  <si>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</si>
  <si>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</si>
  <si>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</si>
  <si>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</si>
  <si>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</si>
  <si>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</si>
  <si>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</si>
  <si>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</si>
  <si>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</si>
  <si>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</si>
  <si>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</si>
  <si>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</si>
  <si>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</si>
  <si>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</si>
  <si>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</si>
  <si>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</si>
  <si>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</si>
  <si>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</si>
  <si>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</si>
  <si>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</si>
  <si>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</si>
  <si>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</si>
  <si>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</si>
  <si>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</si>
  <si>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</si>
  <si>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</si>
  <si>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</si>
  <si>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</si>
  <si>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</si>
  <si>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</si>
  <si>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</si>
  <si>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</si>
  <si>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</si>
  <si>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</si>
  <si>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</si>
  <si>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</si>
  <si>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</si>
  <si>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</si>
  <si>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</si>
  <si>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</si>
  <si>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</si>
  <si>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</si>
  <si>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</si>
  <si>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</si>
  <si>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</si>
  <si>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</si>
  <si>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</si>
  <si>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</si>
  <si>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</si>
  <si>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</si>
  <si>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</si>
  <si>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</si>
  <si>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</si>
  <si>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</si>
  <si>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</si>
  <si>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</si>
  <si>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</si>
  <si>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</si>
  <si>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</si>
  <si>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</si>
  <si>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</si>
  <si>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</si>
  <si>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</si>
  <si>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</si>
  <si>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</si>
  <si>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</si>
  <si>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</si>
  <si>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</si>
  <si>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</si>
  <si>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</si>
  <si>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</si>
  <si>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</si>
  <si>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</si>
  <si>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</si>
  <si>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</si>
  <si>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</si>
  <si>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</si>
  <si>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</si>
  <si>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</si>
  <si>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</si>
  <si>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</si>
  <si>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</si>
  <si>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</si>
  <si>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</si>
  <si>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</si>
  <si>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</si>
  <si>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</si>
  <si>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</si>
  <si>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</si>
  <si>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</si>
  <si>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</si>
  <si>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</si>
  <si>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</si>
  <si>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</si>
  <si>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</si>
  <si>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</si>
  <si>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</si>
  <si>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</si>
  <si>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</si>
  <si>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</si>
  <si>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</si>
  <si>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</si>
  <si>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</si>
  <si>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</si>
  <si>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</si>
  <si>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</si>
  <si>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</si>
  <si>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</si>
  <si>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</si>
  <si>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</si>
  <si>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</si>
  <si>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</si>
  <si>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</si>
  <si>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</si>
  <si>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</si>
  <si>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</si>
  <si>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</si>
  <si>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</si>
  <si>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</si>
  <si>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</si>
  <si>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</si>
  <si>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</si>
  <si>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</si>
  <si>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</si>
  <si>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</si>
  <si>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</si>
  <si>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</si>
  <si>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</si>
  <si>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</si>
  <si>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</si>
  <si>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</si>
  <si>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</si>
  <si>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</si>
  <si>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</si>
  <si>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</si>
  <si>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</si>
  <si>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</si>
  <si>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</si>
  <si>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</si>
  <si>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</si>
  <si>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</si>
  <si>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</si>
  <si>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</si>
  <si>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</si>
  <si>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</si>
  <si>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</si>
  <si>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</si>
  <si>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</si>
  <si>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</si>
  <si>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</si>
  <si>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</si>
  <si>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</si>
  <si>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</si>
  <si>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</si>
  <si>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</si>
  <si>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</si>
  <si>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</si>
  <si>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</si>
  <si>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</si>
  <si>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</si>
  <si>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</si>
  <si>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</si>
  <si>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</si>
  <si>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</si>
  <si>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</si>
  <si>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</si>
  <si>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</si>
  <si>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</si>
  <si>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</si>
  <si>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</si>
  <si>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</si>
  <si>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</si>
  <si>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</si>
  <si>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</si>
  <si>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</si>
  <si>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</si>
  <si>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</si>
  <si>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</si>
  <si>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</si>
  <si>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</si>
  <si>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</si>
  <si>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</si>
  <si>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</si>
  <si>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</si>
  <si>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</si>
  <si>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</si>
  <si>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</si>
  <si>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</si>
  <si>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</si>
  <si>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</si>
  <si>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</si>
  <si>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</si>
  <si>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</si>
  <si>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</si>
  <si>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</si>
  <si>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</si>
  <si>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</si>
  <si>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</si>
  <si>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</si>
  <si>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</si>
  <si>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</si>
  <si>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</si>
  <si>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</si>
  <si>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</si>
  <si>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</si>
  <si>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</si>
  <si>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</si>
  <si>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</si>
  <si>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</si>
  <si>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</si>
  <si>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</si>
  <si>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</si>
  <si>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</si>
  <si>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</si>
  <si>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</si>
  <si>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</si>
  <si>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</si>
  <si>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</si>
  <si>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</si>
  <si>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</si>
  <si>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</si>
  <si>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</si>
  <si>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</si>
  <si>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</si>
  <si>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</si>
  <si>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</si>
  <si>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</si>
  <si>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</si>
  <si>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</si>
  <si>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</si>
  <si>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</si>
  <si>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</si>
  <si>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</si>
  <si>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</si>
  <si>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</si>
  <si>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</si>
  <si>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</si>
  <si>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</si>
  <si>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</si>
  <si>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</si>
  <si>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</si>
  <si>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</si>
  <si>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</si>
  <si>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</si>
  <si>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</si>
  <si>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</si>
  <si>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</si>
  <si>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</si>
  <si>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</si>
  <si>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</si>
  <si>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</si>
  <si>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</si>
  <si>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</si>
  <si>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</si>
  <si>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</si>
  <si>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</si>
  <si>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</si>
  <si>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</si>
  <si>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</si>
  <si>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</si>
  <si>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</si>
  <si>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</si>
  <si>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</si>
  <si>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</si>
  <si>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</si>
  <si>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</si>
  <si>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</si>
  <si>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</si>
  <si>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</si>
  <si>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</si>
  <si>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</si>
  <si>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</si>
  <si>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</si>
  <si>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</si>
  <si>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</si>
  <si>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</si>
  <si>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</si>
  <si>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</si>
  <si>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</si>
  <si>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</si>
  <si>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</si>
  <si>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</si>
  <si>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</si>
  <si>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</si>
  <si>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</si>
  <si>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</si>
  <si>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</si>
  <si>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</si>
  <si>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</si>
  <si>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</si>
  <si>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</si>
  <si>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</si>
  <si>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</si>
  <si>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</si>
  <si>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</si>
  <si>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</si>
  <si>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</si>
  <si>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</si>
  <si>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</si>
  <si>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</si>
  <si>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</si>
  <si>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</si>
  <si>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</si>
  <si>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</si>
  <si>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</si>
  <si>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</si>
  <si>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</si>
  <si>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</si>
  <si>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</si>
  <si>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</si>
  <si>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</si>
  <si>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</si>
  <si>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</si>
  <si>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</si>
  <si>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</si>
  <si>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</si>
  <si>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</si>
  <si>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</si>
  <si>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</si>
  <si>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</si>
  <si>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</si>
  <si>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</si>
  <si>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</si>
  <si>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</si>
  <si>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</si>
  <si>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</si>
  <si>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</si>
  <si>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</si>
  <si>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</si>
  <si>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</si>
  <si>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</si>
  <si>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</si>
  <si>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</si>
  <si>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</si>
  <si>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</si>
  <si>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</si>
  <si>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</si>
  <si>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</si>
  <si>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</si>
  <si>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</si>
  <si>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</si>
  <si>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</si>
  <si>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</si>
  <si>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</si>
  <si>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</si>
  <si>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</si>
  <si>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</si>
  <si>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</si>
  <si>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</si>
  <si>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</si>
  <si>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</si>
  <si>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</si>
  <si>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</si>
  <si>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</si>
  <si>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</si>
  <si>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</si>
  <si>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</si>
  <si>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</si>
  <si>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</si>
  <si>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</si>
  <si>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</si>
  <si>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</si>
  <si>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</si>
  <si>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</si>
  <si>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</si>
  <si>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</si>
  <si>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</si>
  <si>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</si>
  <si>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</si>
  <si>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</si>
  <si>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</si>
  <si>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</si>
  <si>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</si>
  <si>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</si>
  <si>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</si>
  <si>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</si>
  <si>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</si>
  <si>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</si>
  <si>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</si>
  <si>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</si>
  <si>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</si>
  <si>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</si>
  <si>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</si>
  <si>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</si>
  <si>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</si>
  <si>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</si>
  <si>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</si>
  <si>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</si>
  <si>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</si>
  <si>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</si>
  <si>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</si>
  <si>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</si>
  <si>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</si>
  <si>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</si>
  <si>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</si>
  <si>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</si>
  <si>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</si>
  <si>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</si>
  <si>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</si>
  <si>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</si>
  <si>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</si>
  <si>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</si>
  <si>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</si>
  <si>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</si>
  <si>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</si>
  <si>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</si>
  <si>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</si>
  <si>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</si>
  <si>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</si>
  <si>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</si>
  <si>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</si>
  <si>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</si>
  <si>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</si>
  <si>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</si>
  <si>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</si>
  <si>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</si>
  <si>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</si>
  <si>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</si>
  <si>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</si>
  <si>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</si>
  <si>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</si>
  <si>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</si>
  <si>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</si>
  <si>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</si>
  <si>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</si>
  <si>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</si>
  <si>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</si>
  <si>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</si>
  <si>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</si>
  <si>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</si>
  <si>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</si>
  <si>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</si>
  <si>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</si>
  <si>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</si>
  <si>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</si>
  <si>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</si>
  <si>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</si>
  <si>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</si>
  <si>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</si>
  <si>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</si>
  <si>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</si>
  <si>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</si>
  <si>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</si>
  <si>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</si>
  <si>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</si>
  <si>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</si>
  <si>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</si>
  <si>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</si>
  <si>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</si>
  <si>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</si>
  <si>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</si>
  <si>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</si>
  <si>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</si>
  <si>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</si>
  <si>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</si>
  <si>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</si>
  <si>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</si>
  <si>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</si>
  <si>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</si>
  <si>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</si>
  <si>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</si>
  <si>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</si>
  <si>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</si>
  <si>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</si>
  <si>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</si>
  <si>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</si>
  <si>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</si>
  <si>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</si>
  <si>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</si>
  <si>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</si>
  <si>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</si>
  <si>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</si>
  <si>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</si>
  <si>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</si>
  <si>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</si>
  <si>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</si>
  <si>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</si>
  <si>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</si>
  <si>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</si>
  <si>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</si>
  <si>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</si>
  <si>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</si>
  <si>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</si>
  <si>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</si>
  <si>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</si>
  <si>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</si>
  <si>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</si>
  <si>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</si>
  <si>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</si>
  <si>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</si>
  <si>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</si>
  <si>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</si>
  <si>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</si>
  <si>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</si>
  <si>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</si>
  <si>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</si>
  <si>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</si>
  <si>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</si>
  <si>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</si>
  <si>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</si>
  <si>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</si>
  <si>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</si>
  <si>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</si>
  <si>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</si>
  <si>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</si>
  <si>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</si>
  <si>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</si>
  <si>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</si>
  <si>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</si>
  <si>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</si>
  <si>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</si>
  <si>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</si>
  <si>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</si>
  <si>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</si>
  <si>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</si>
  <si>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</si>
  <si>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</si>
  <si>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</si>
  <si>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</si>
  <si>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</si>
  <si>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</si>
  <si>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</si>
  <si>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</si>
  <si>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</si>
  <si>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</si>
  <si>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</si>
  <si>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</si>
  <si>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</si>
  <si>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</si>
  <si>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</si>
  <si>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</si>
  <si>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</si>
  <si>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</si>
  <si>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</si>
  <si>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</si>
  <si>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</si>
  <si>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</si>
  <si>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</si>
  <si>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</si>
  <si>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</si>
  <si>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</si>
  <si>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</si>
  <si>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</si>
  <si>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</si>
  <si>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</si>
  <si>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</si>
  <si>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</si>
  <si>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</si>
  <si>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</si>
  <si>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</si>
  <si>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</si>
  <si>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</si>
  <si>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</si>
  <si>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</si>
  <si>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</si>
  <si>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</si>
  <si>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</si>
  <si>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</si>
  <si>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</si>
  <si>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</si>
  <si>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</si>
  <si>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</si>
  <si>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</si>
  <si>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</si>
  <si>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</si>
  <si>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</si>
  <si>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</si>
  <si>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</si>
  <si>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</si>
  <si>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</si>
  <si>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</si>
  <si>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</si>
  <si>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</si>
  <si>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</si>
  <si>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</si>
  <si>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</si>
  <si>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</si>
  <si>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</si>
  <si>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</si>
  <si>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</si>
  <si>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</si>
  <si>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</si>
  <si>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</si>
  <si>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</si>
  <si>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</si>
  <si>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</si>
  <si>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</si>
  <si>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</si>
  <si>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</si>
  <si>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</si>
  <si>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</si>
  <si>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</si>
  <si>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</si>
  <si>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</si>
  <si>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</si>
  <si>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</si>
  <si>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</si>
  <si>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</si>
  <si>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</si>
  <si>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</si>
  <si>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</si>
  <si>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</si>
  <si>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</si>
  <si>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</si>
  <si>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</si>
  <si>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</si>
  <si>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</si>
  <si>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</si>
  <si>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</si>
  <si>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</si>
  <si>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</si>
  <si>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</si>
  <si>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</si>
  <si>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</si>
  <si>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</si>
  <si>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</si>
  <si>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</si>
  <si>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</si>
  <si>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</si>
  <si>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</si>
  <si>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</si>
  <si>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</si>
  <si>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</si>
  <si>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</si>
  <si>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</si>
  <si>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</si>
  <si>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</si>
  <si>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</si>
  <si>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</si>
  <si>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</si>
  <si>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</si>
  <si>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</si>
  <si>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</si>
  <si>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</si>
  <si>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</si>
  <si>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</si>
  <si>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</si>
  <si>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</si>
  <si>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</si>
  <si>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</si>
  <si>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</si>
  <si>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</si>
  <si>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</si>
  <si>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</si>
  <si>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</si>
  <si>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</si>
  <si>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</si>
  <si>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</si>
  <si>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</si>
  <si>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</si>
  <si>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</si>
  <si>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</si>
  <si>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</si>
  <si>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</si>
  <si>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</si>
  <si>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</si>
  <si>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</si>
  <si>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</si>
  <si>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</si>
  <si>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</si>
  <si>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</si>
  <si>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</si>
  <si>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</si>
  <si>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</si>
  <si>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</si>
  <si>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</si>
  <si>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</si>
  <si>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</si>
  <si>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</si>
  <si>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</si>
  <si>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</si>
  <si>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</si>
  <si>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</si>
  <si>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</si>
  <si>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</si>
  <si>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</si>
  <si>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</si>
  <si>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</si>
  <si>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</si>
  <si>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</si>
  <si>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</si>
  <si>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</si>
  <si>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</si>
  <si>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</si>
  <si>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</si>
  <si>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</si>
  <si>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</si>
  <si>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</si>
  <si>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</si>
  <si>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</si>
  <si>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</si>
  <si>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</si>
  <si>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</si>
  <si>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</si>
  <si>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</si>
  <si>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</si>
  <si>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</si>
  <si>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</si>
  <si>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</si>
  <si>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</si>
  <si>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</si>
  <si>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</si>
  <si>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</si>
  <si>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</si>
  <si>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</si>
  <si>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</si>
  <si>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</si>
  <si>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</si>
  <si>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</si>
  <si>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</si>
  <si>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</si>
  <si>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</si>
  <si>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</si>
  <si>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</si>
  <si>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</si>
  <si>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</si>
  <si>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</si>
  <si>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</si>
  <si>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</si>
  <si>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</si>
  <si>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</si>
  <si>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</si>
  <si>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</si>
  <si>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</si>
  <si>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</si>
  <si>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</si>
  <si>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</si>
  <si>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</si>
  <si>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</si>
  <si>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</si>
  <si>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</si>
  <si>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</si>
  <si>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</si>
  <si>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</si>
  <si>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</si>
  <si>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</si>
  <si>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</si>
  <si>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</si>
  <si>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</si>
  <si>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</si>
  <si>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</si>
  <si>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</si>
  <si>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</si>
  <si>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</si>
  <si>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</si>
  <si>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</si>
  <si>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</si>
  <si>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</si>
  <si>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</si>
  <si>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</si>
  <si>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</si>
  <si>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</si>
  <si>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</si>
  <si>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</si>
  <si>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</si>
  <si>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</si>
  <si>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</si>
  <si>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</si>
  <si>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</si>
  <si>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</si>
  <si>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</si>
  <si>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</si>
  <si>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</si>
  <si>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</si>
  <si>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</si>
  <si>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</si>
  <si>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</si>
  <si>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</si>
  <si>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</si>
  <si>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</si>
  <si>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</si>
  <si>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</si>
  <si>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</si>
  <si>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</si>
  <si>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</si>
  <si>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</si>
  <si>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</si>
  <si>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</si>
  <si>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</si>
  <si>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</si>
  <si>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</si>
  <si>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</si>
  <si>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</si>
  <si>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</si>
  <si>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</si>
  <si>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</si>
  <si>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</si>
  <si>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</si>
  <si>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</si>
  <si>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</si>
  <si>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</si>
  <si>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</si>
  <si>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</si>
  <si>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</si>
  <si>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</si>
  <si>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</si>
  <si>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</si>
  <si>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</si>
  <si>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</si>
  <si>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</si>
  <si>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</si>
  <si>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</si>
  <si>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</si>
  <si>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</si>
  <si>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</si>
  <si>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</si>
  <si>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</si>
  <si>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</si>
  <si>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</si>
  <si>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</si>
  <si>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</si>
  <si>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</si>
  <si>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</si>
  <si>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</si>
  <si>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</si>
  <si>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</si>
  <si>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</si>
  <si>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</si>
  <si>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</si>
  <si>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</si>
  <si>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</si>
  <si>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</si>
  <si>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</si>
  <si>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</si>
  <si>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</si>
  <si>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</si>
  <si>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</si>
  <si>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</si>
  <si>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</si>
  <si>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</si>
  <si>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</si>
  <si>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</si>
  <si>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</si>
  <si>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</si>
  <si>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</si>
  <si>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</si>
  <si>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</si>
  <si>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</si>
  <si>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</si>
  <si>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</si>
  <si>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</si>
  <si>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</si>
  <si>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</si>
  <si>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</si>
  <si>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</si>
  <si>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</si>
  <si>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</si>
  <si>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</si>
  <si>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</si>
  <si>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</si>
  <si>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</si>
  <si>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</si>
  <si>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</si>
  <si>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</si>
  <si>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</si>
  <si>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</si>
  <si>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</si>
  <si>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</si>
  <si>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</si>
  <si>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</si>
  <si>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</si>
  <si>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</si>
  <si>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</si>
  <si>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</si>
  <si>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</si>
  <si>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</si>
  <si>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</si>
  <si>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</si>
  <si>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</si>
  <si>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</si>
  <si>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</si>
  <si>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</si>
  <si>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</si>
  <si>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</si>
  <si>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</si>
  <si>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</si>
  <si>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</si>
  <si>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</si>
  <si>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</si>
  <si>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</si>
  <si>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</si>
  <si>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</si>
  <si>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</si>
  <si>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</si>
  <si>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</si>
  <si>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</si>
  <si>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</si>
  <si>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</si>
  <si>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</si>
  <si>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</si>
  <si>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</si>
  <si>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</si>
  <si>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</si>
  <si>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</si>
  <si>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</si>
  <si>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</si>
  <si>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</si>
  <si>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</si>
  <si>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</si>
  <si>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</si>
  <si>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</si>
  <si>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</si>
  <si>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</si>
  <si>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</si>
  <si>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</si>
  <si>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</si>
  <si>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</si>
  <si>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</si>
  <si>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</si>
  <si>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</si>
  <si>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</si>
  <si>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</si>
  <si>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</si>
  <si>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</si>
  <si>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</si>
  <si>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</si>
  <si>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</si>
  <si>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</si>
  <si>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</si>
  <si>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</si>
  <si>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</si>
  <si>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</si>
  <si>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</si>
  <si>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</si>
  <si>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</si>
  <si>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</si>
  <si>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</si>
  <si>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</si>
  <si>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</si>
  <si>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</si>
  <si>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</si>
  <si>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</si>
  <si>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</si>
  <si>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</si>
  <si>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</si>
  <si>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</si>
  <si>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</si>
  <si>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</si>
  <si>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</si>
  <si>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</si>
  <si>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</si>
  <si>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</si>
  <si>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</si>
  <si>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</si>
  <si>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</si>
  <si>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</si>
  <si>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</si>
  <si>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</si>
  <si>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</si>
  <si>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</si>
  <si>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</si>
  <si>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</si>
  <si>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</si>
  <si>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</si>
  <si>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</si>
  <si>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</si>
  <si>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</si>
  <si>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</si>
  <si>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</si>
  <si>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</si>
  <si>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</si>
  <si>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</si>
  <si>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</si>
  <si>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</si>
  <si>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</si>
  <si>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</si>
  <si>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</si>
  <si>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</si>
  <si>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</si>
  <si>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</si>
  <si>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</si>
  <si>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</si>
  <si>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</si>
  <si>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</si>
  <si>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</si>
  <si>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</si>
  <si>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</si>
  <si>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</si>
  <si>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</si>
  <si>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</si>
  <si>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</si>
  <si>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</si>
  <si>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</si>
  <si>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</si>
  <si>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</si>
  <si>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</si>
  <si>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</si>
  <si>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</si>
  <si>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</si>
  <si>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</si>
  <si>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</si>
  <si>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</si>
  <si>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</si>
  <si>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</si>
  <si>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</si>
  <si>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</si>
  <si>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</si>
  <si>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</si>
  <si>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</si>
  <si>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</si>
  <si>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</si>
  <si>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</si>
  <si>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</si>
  <si>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</si>
  <si>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</si>
  <si>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</si>
  <si>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</si>
  <si>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</si>
  <si>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</si>
  <si>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</si>
  <si>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</si>
  <si>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</si>
  <si>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</si>
  <si>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</si>
  <si>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</si>
  <si>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</si>
  <si>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</si>
  <si>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</si>
  <si>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</si>
  <si>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</si>
  <si>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</si>
  <si>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</si>
  <si>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</si>
  <si>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</si>
  <si>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</si>
  <si>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</si>
  <si>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</si>
  <si>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</si>
  <si>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</si>
  <si>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</si>
  <si>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</si>
  <si>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</si>
  <si>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</si>
  <si>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</si>
  <si>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</si>
  <si>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</si>
  <si>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</si>
  <si>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</si>
  <si>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</si>
  <si>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</si>
  <si>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</si>
  <si>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</si>
  <si>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</si>
  <si>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</si>
  <si>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</si>
  <si>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</si>
  <si>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</si>
  <si>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</si>
  <si>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</si>
  <si>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</si>
  <si>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</si>
  <si>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</si>
  <si>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</si>
  <si>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</si>
  <si>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</si>
  <si>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</si>
  <si>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</si>
  <si>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</si>
  <si>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</si>
  <si>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</si>
  <si>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</si>
  <si>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</si>
  <si>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</si>
  <si>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</si>
  <si>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</si>
  <si>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</si>
  <si>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</si>
  <si>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</si>
  <si>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</si>
  <si>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</si>
  <si>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</si>
  <si>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</si>
  <si>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</si>
  <si>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</si>
  <si>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</si>
  <si>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</si>
  <si>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</si>
  <si>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</si>
  <si>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</si>
  <si>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</si>
  <si>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</si>
  <si>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</si>
  <si>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</si>
  <si>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</si>
  <si>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</si>
  <si>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</si>
  <si>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</si>
  <si>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</si>
  <si>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</si>
  <si>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</si>
  <si>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</si>
  <si>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</si>
  <si>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</si>
  <si>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</si>
  <si>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</si>
  <si>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</si>
  <si>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</si>
  <si>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</si>
  <si>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</si>
  <si>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</si>
  <si>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</si>
  <si>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</si>
  <si>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</si>
  <si>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</si>
  <si>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</si>
  <si>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</si>
  <si>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</si>
  <si>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</si>
  <si>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</si>
  <si>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</si>
  <si>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</si>
  <si>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</si>
  <si>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</si>
  <si>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</si>
  <si>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</si>
  <si>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</si>
  <si>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</si>
  <si>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</si>
  <si>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</si>
  <si>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</si>
  <si>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</si>
  <si>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</si>
  <si>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</si>
  <si>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</si>
  <si>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</si>
  <si>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</si>
  <si>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</si>
  <si>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</si>
  <si>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</si>
  <si>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</si>
  <si>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</si>
  <si>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</si>
  <si>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</si>
  <si>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</si>
  <si>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</si>
  <si>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</si>
  <si>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</si>
  <si>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</si>
  <si>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</si>
  <si>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</si>
  <si>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</si>
  <si>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</si>
  <si>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</si>
  <si>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</si>
  <si>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</si>
  <si>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</si>
  <si>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</si>
  <si>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</si>
  <si>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</si>
  <si>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</si>
  <si>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</si>
  <si>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</si>
  <si>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</si>
  <si>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</si>
  <si>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</si>
  <si>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</si>
  <si>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</si>
  <si>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</si>
  <si>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</si>
  <si>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</si>
  <si>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</si>
  <si>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</si>
  <si>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</si>
  <si>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</si>
  <si>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</si>
  <si>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</si>
  <si>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</si>
  <si>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</si>
  <si>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</si>
  <si>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</si>
  <si>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</si>
  <si>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</si>
  <si>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</si>
  <si>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</si>
  <si>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</si>
  <si>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</si>
  <si>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</si>
  <si>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</si>
  <si>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</si>
  <si>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</si>
  <si>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</si>
  <si>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</si>
  <si>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</si>
  <si>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</si>
  <si>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</si>
  <si>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</si>
  <si>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</si>
  <si>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</si>
  <si>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</si>
  <si>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</si>
  <si>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</si>
  <si>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</si>
  <si>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</si>
  <si>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</si>
  <si>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</si>
  <si>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</si>
  <si>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</si>
  <si>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</si>
  <si>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</si>
  <si>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</si>
  <si>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</si>
  <si>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</si>
  <si>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</si>
  <si>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</si>
  <si>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</si>
  <si>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</si>
  <si>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</si>
  <si>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</si>
  <si>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</si>
  <si>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</si>
  <si>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</si>
  <si>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</si>
  <si>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</si>
  <si>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</si>
  <si>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</si>
  <si>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</si>
  <si>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</si>
  <si>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</si>
  <si>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</si>
  <si>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</si>
  <si>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</si>
  <si>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</si>
  <si>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</si>
  <si>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</si>
  <si>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</si>
  <si>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</si>
  <si>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</si>
  <si>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</si>
  <si>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</si>
  <si>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</si>
  <si>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</si>
  <si>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</si>
  <si>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</si>
  <si>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</si>
  <si>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</si>
  <si>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</si>
  <si>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</si>
  <si>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</si>
  <si>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</si>
  <si>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</si>
  <si>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</si>
  <si>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</si>
  <si>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</si>
  <si>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</si>
  <si>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</si>
  <si>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</si>
  <si>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</si>
  <si>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</si>
  <si>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</si>
  <si>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</si>
  <si>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</si>
  <si>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</si>
  <si>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</si>
  <si>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</si>
  <si>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</si>
  <si>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</si>
  <si>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</si>
  <si>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</si>
  <si>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</si>
  <si>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</si>
  <si>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</si>
  <si>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</si>
  <si>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</si>
  <si>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</si>
  <si>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</si>
  <si>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</si>
  <si>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</si>
  <si>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</si>
  <si>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</si>
  <si>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</si>
  <si>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</si>
  <si>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</si>
  <si>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</si>
  <si>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</si>
  <si>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</si>
  <si>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</si>
  <si>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</si>
  <si>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</si>
  <si>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</si>
  <si>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</si>
  <si>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</si>
  <si>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</si>
  <si>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</si>
  <si>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</si>
  <si>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</si>
  <si>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</si>
  <si>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</si>
  <si>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</si>
  <si>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</si>
  <si>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</si>
  <si>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</si>
  <si>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</si>
  <si>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</si>
  <si>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</si>
  <si>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</si>
  <si>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</si>
  <si>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</si>
  <si>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</si>
  <si>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</si>
  <si>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</si>
  <si>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</si>
  <si>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</si>
  <si>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</si>
  <si>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</si>
  <si>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</si>
  <si>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</si>
  <si>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</si>
  <si>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</si>
  <si>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</si>
  <si>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</si>
  <si>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</si>
  <si>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</si>
  <si>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</si>
  <si>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</si>
  <si>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</si>
  <si>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</si>
  <si>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</si>
  <si>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</si>
  <si>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</si>
  <si>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</si>
  <si>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</si>
  <si>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</si>
  <si>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</si>
  <si>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</si>
  <si>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</si>
  <si>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</si>
  <si>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</si>
  <si>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</si>
  <si>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</si>
  <si>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</si>
  <si>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</si>
  <si>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</si>
  <si>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</si>
  <si>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</si>
  <si>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</si>
  <si>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</si>
  <si>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</si>
  <si>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</si>
  <si>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</si>
  <si>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</si>
  <si>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</si>
  <si>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</si>
  <si>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</si>
  <si>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</si>
  <si>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</si>
  <si>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</si>
  <si>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</si>
  <si>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</si>
  <si>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</si>
  <si>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</si>
  <si>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</si>
  <si>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</si>
  <si>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</si>
  <si>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</si>
  <si>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</si>
  <si>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</si>
  <si>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</si>
  <si>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</si>
  <si>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</si>
  <si>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</si>
  <si>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</si>
  <si>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</si>
  <si>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</si>
  <si>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</si>
  <si>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</si>
  <si>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</si>
  <si>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</si>
  <si>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</si>
  <si>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</si>
  <si>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</si>
  <si>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</si>
  <si>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</si>
  <si>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</si>
  <si>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</si>
  <si>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</si>
  <si>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</si>
  <si>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</si>
  <si>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</si>
  <si>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</si>
  <si>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</si>
  <si>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</si>
  <si>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</si>
  <si>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</si>
  <si>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</si>
  <si>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</si>
  <si>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</si>
  <si>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</si>
  <si>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</si>
  <si>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</si>
  <si>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</si>
  <si>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</si>
  <si>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</si>
  <si>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</si>
  <si>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</si>
  <si>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</si>
  <si>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</si>
  <si>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</si>
  <si>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</si>
  <si>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</si>
  <si>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</si>
  <si>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</si>
  <si>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</si>
  <si>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</si>
  <si>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</si>
  <si>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</si>
  <si>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</si>
  <si>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</si>
  <si>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</si>
  <si>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</si>
  <si>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</si>
  <si>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</si>
  <si>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</si>
  <si>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</si>
  <si>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</si>
  <si>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</si>
  <si>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</si>
  <si>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</si>
  <si>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</si>
  <si>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</si>
  <si>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</si>
  <si>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</si>
  <si>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</si>
  <si>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</si>
  <si>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</si>
  <si>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</si>
  <si>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</si>
  <si>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</si>
  <si>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</si>
  <si>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</si>
  <si>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</si>
  <si>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</si>
  <si>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</si>
  <si>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</si>
  <si>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</si>
  <si>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</si>
  <si>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</si>
  <si>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</si>
  <si>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</si>
  <si>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</si>
  <si>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</si>
  <si>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</si>
  <si>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</si>
  <si>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</si>
  <si>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</si>
  <si>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</si>
  <si>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</si>
  <si>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</si>
  <si>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</si>
  <si>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</si>
  <si>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</si>
  <si>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</si>
  <si>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</si>
  <si>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</si>
  <si>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</si>
  <si>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</si>
  <si>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</si>
  <si>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</si>
  <si>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</si>
  <si>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</si>
  <si>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</si>
  <si>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</si>
  <si>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</si>
  <si>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</si>
  <si>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</si>
  <si>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</si>
  <si>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</si>
  <si>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</si>
  <si>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</si>
  <si>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</si>
  <si>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</si>
  <si>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</si>
  <si>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</si>
  <si>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</si>
  <si>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</si>
  <si>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</si>
  <si>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</si>
  <si>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</si>
  <si>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</si>
  <si>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</si>
  <si>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</si>
  <si>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</si>
  <si>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</si>
  <si>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</si>
  <si>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</si>
  <si>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</si>
  <si>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</si>
  <si>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</si>
  <si>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</si>
  <si>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</si>
  <si>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</si>
  <si>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</si>
  <si>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</si>
  <si>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</si>
  <si>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</si>
  <si>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</si>
  <si>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</si>
  <si>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</si>
  <si>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</si>
  <si>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</si>
  <si>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</si>
  <si>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</si>
  <si>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</si>
  <si>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</si>
  <si>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</si>
  <si>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</si>
  <si>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</si>
  <si>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</si>
  <si>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</si>
  <si>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</si>
  <si>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</si>
  <si>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</si>
  <si>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</si>
  <si>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</si>
  <si>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</si>
  <si>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</si>
  <si>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</si>
  <si>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</si>
  <si>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</si>
  <si>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</si>
  <si>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</si>
  <si>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</si>
  <si>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</si>
  <si>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</si>
  <si>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</si>
  <si>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</si>
  <si>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</si>
  <si>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</si>
  <si>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</si>
  <si>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</si>
  <si>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</si>
  <si>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</si>
  <si>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</si>
  <si>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</si>
  <si>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</si>
  <si>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</si>
  <si>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</si>
  <si>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</si>
  <si>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</si>
  <si>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</si>
  <si>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</si>
  <si>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</si>
  <si>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</si>
  <si>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</si>
  <si>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</si>
  <si>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</si>
  <si>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</si>
  <si>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</si>
  <si>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</si>
  <si>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</si>
  <si>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</si>
  <si>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</si>
  <si>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</si>
  <si>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</si>
  <si>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</si>
  <si>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</si>
  <si>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</si>
  <si>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</si>
  <si>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</si>
  <si>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</si>
  <si>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</si>
  <si>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</si>
  <si>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</si>
  <si>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</si>
  <si>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</si>
  <si>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</si>
  <si>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</si>
  <si>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</si>
  <si>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</si>
  <si>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</si>
  <si>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</si>
  <si>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</si>
  <si>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</si>
  <si>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</si>
  <si>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</si>
  <si>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</si>
  <si>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</si>
  <si>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</si>
  <si>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</si>
  <si>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</si>
  <si>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</si>
  <si>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</si>
  <si>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</si>
  <si>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</si>
  <si>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</si>
  <si>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</si>
  <si>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</si>
  <si>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</si>
  <si>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</si>
  <si>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</si>
  <si>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</si>
  <si>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</si>
  <si>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</si>
  <si>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</si>
  <si>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</si>
  <si>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</si>
  <si>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</si>
  <si>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</si>
  <si>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</si>
  <si>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</si>
  <si>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</si>
  <si>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</si>
  <si>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</si>
  <si>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</si>
  <si>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</si>
  <si>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</si>
  <si>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</si>
  <si>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</si>
  <si>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</si>
  <si>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</si>
  <si>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</si>
  <si>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</si>
  <si>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</si>
  <si>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</si>
  <si>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</si>
  <si>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</si>
  <si>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</si>
  <si>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</si>
  <si>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</si>
  <si>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</si>
  <si>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</si>
  <si>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</si>
  <si>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</si>
  <si>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</si>
  <si>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</si>
  <si>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</si>
  <si>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</si>
  <si>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</si>
  <si>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</si>
  <si>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</si>
  <si>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</si>
  <si>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</si>
  <si>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</si>
  <si>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</si>
  <si>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</si>
  <si>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</si>
  <si>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</si>
  <si>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</si>
  <si>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</si>
  <si>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</si>
  <si>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</si>
  <si>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</si>
  <si>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</si>
  <si>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</si>
  <si>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</si>
  <si>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</si>
  <si>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</si>
  <si>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</si>
  <si>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</si>
  <si>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</si>
  <si>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</si>
  <si>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</si>
  <si>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</si>
  <si>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</si>
  <si>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</si>
  <si>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</si>
  <si>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</si>
  <si>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</si>
  <si>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</si>
  <si>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</si>
  <si>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</si>
  <si>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</si>
  <si>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</si>
  <si>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</si>
  <si>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</si>
  <si>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</si>
  <si>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</si>
  <si>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</si>
  <si>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</si>
  <si>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</si>
  <si>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</si>
  <si>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</si>
  <si>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</si>
  <si>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</si>
  <si>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</si>
  <si>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</si>
  <si>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</si>
  <si>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</si>
  <si>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</si>
  <si>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</si>
  <si>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</si>
  <si>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</si>
  <si>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</si>
  <si>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</si>
  <si>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</si>
  <si>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</si>
  <si>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</si>
  <si>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</si>
  <si>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</si>
  <si>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</si>
  <si>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</si>
  <si>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</si>
  <si>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</si>
  <si>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</si>
  <si>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</si>
  <si>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</si>
  <si>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</si>
  <si>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</si>
  <si>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</si>
  <si>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</si>
  <si>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</si>
  <si>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</si>
  <si>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</si>
  <si>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</si>
  <si>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</si>
  <si>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</si>
  <si>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</si>
  <si>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</si>
  <si>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</si>
  <si>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</si>
  <si>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</si>
  <si>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</si>
  <si>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</si>
  <si>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</si>
  <si>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</si>
  <si>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</si>
  <si>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</si>
  <si>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</si>
  <si>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</si>
  <si>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</si>
  <si>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</si>
  <si>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</si>
  <si>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</si>
  <si>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</si>
  <si>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</si>
  <si>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</si>
  <si>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</si>
  <si>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</si>
  <si>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</si>
  <si>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</si>
  <si>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</si>
  <si>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</si>
  <si>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</si>
  <si>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</si>
  <si>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</si>
  <si>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</si>
  <si>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</si>
  <si>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</si>
  <si>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</si>
  <si>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</si>
  <si>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</si>
  <si>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</si>
  <si>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</si>
  <si>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</si>
  <si>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</si>
  <si>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</si>
  <si>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</si>
  <si>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</si>
  <si>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</si>
  <si>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</si>
  <si>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</si>
  <si>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</si>
  <si>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</si>
  <si>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</si>
  <si>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</si>
  <si>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</si>
  <si>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</si>
  <si>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</si>
  <si>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</si>
  <si>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</si>
  <si>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</si>
  <si>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</si>
  <si>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</si>
  <si>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</si>
  <si>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</si>
  <si>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</si>
  <si>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</si>
  <si>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</si>
  <si>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</si>
  <si>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</si>
  <si>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</si>
  <si>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</si>
  <si>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</si>
  <si>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</si>
  <si>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</si>
  <si>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</si>
  <si>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</si>
  <si>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</si>
  <si>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</si>
  <si>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</si>
  <si>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</si>
  <si>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</si>
  <si>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</si>
  <si>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</si>
  <si>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</si>
  <si>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</si>
  <si>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</si>
  <si>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</si>
  <si>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</si>
  <si>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</si>
  <si>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</si>
  <si>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</si>
  <si>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</si>
  <si>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</si>
  <si>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</si>
  <si>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</si>
  <si>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</si>
  <si>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</si>
  <si>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</si>
  <si>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</si>
  <si>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</si>
  <si>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</si>
  <si>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</si>
  <si>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</si>
  <si>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</si>
  <si>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</si>
  <si>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</si>
  <si>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</si>
  <si>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</si>
  <si>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</si>
  <si>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</si>
  <si>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</si>
  <si>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</si>
  <si>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</si>
  <si>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</si>
  <si>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</si>
  <si>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</si>
  <si>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</si>
  <si>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</si>
  <si>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</si>
  <si>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</si>
  <si>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</si>
  <si>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</si>
  <si>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</si>
  <si>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</si>
  <si>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</si>
  <si>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</si>
  <si>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</si>
  <si>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</si>
  <si>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</si>
  <si>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</si>
  <si>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</si>
  <si>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</si>
  <si>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</si>
  <si>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</si>
  <si>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</si>
  <si>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</si>
  <si>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</si>
  <si>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</si>
  <si>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</si>
  <si>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</si>
  <si>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</si>
  <si>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</si>
  <si>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</si>
  <si>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</si>
  <si>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</si>
  <si>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</si>
  <si>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</si>
  <si>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</si>
  <si>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</si>
  <si>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</si>
  <si>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</si>
  <si>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</si>
  <si>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</si>
  <si>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</si>
  <si>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</si>
  <si>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</si>
  <si>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</si>
  <si>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</si>
  <si>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</si>
  <si>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</si>
  <si>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</si>
  <si>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</si>
  <si>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</si>
  <si>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</si>
  <si>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</si>
  <si>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</si>
  <si>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</si>
  <si>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</si>
  <si>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</si>
  <si>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</si>
  <si>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</si>
  <si>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</si>
  <si>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</si>
  <si>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</si>
  <si>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</si>
  <si>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</si>
  <si>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</si>
  <si>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</si>
  <si>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</si>
  <si>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</si>
  <si>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</si>
  <si>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</si>
  <si>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</si>
  <si>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</si>
  <si>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</si>
  <si>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</si>
  <si>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</si>
  <si>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</si>
  <si>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</si>
  <si>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</si>
  <si>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</si>
  <si>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</si>
  <si>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</si>
  <si>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</si>
  <si>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</si>
  <si>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</si>
  <si>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</si>
  <si>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</si>
  <si>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</si>
  <si>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</si>
  <si>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</si>
  <si>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</si>
  <si>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</si>
  <si>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</si>
  <si>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</si>
  <si>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</si>
  <si>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</si>
  <si>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</si>
  <si>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</si>
  <si>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</si>
  <si>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</si>
  <si>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</si>
  <si>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</si>
  <si>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</si>
  <si>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</si>
  <si>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</si>
  <si>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</si>
  <si>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</si>
  <si>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</si>
  <si>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</si>
  <si>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</si>
  <si>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</si>
  <si>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</si>
  <si>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</si>
  <si>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</si>
  <si>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</si>
  <si>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</si>
  <si>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</si>
  <si>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</si>
  <si>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</si>
  <si>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</si>
  <si>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</si>
  <si>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</si>
  <si>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</si>
  <si>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</si>
  <si>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</si>
  <si>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</si>
  <si>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</si>
  <si>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</si>
  <si>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</si>
  <si>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</si>
  <si>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</si>
  <si>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</si>
  <si>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</si>
  <si>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</si>
  <si>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</si>
  <si>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</si>
  <si>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</si>
  <si>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</si>
  <si>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</si>
  <si>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</si>
  <si>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</si>
  <si>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</si>
  <si>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</si>
  <si>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</si>
  <si>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</si>
  <si>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</si>
  <si>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</si>
  <si>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</si>
  <si>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</si>
  <si>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</si>
  <si>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</si>
  <si>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</si>
  <si>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</si>
  <si>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</si>
  <si>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</si>
  <si>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</si>
  <si>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</si>
  <si>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</si>
  <si>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</si>
  <si>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</si>
  <si>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</si>
  <si>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</si>
  <si>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</si>
  <si>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</si>
  <si>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</si>
  <si>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</si>
  <si>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</si>
  <si>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</si>
  <si>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</si>
  <si>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</si>
  <si>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</si>
  <si>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</si>
  <si>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</si>
  <si>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</si>
  <si>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</si>
  <si>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</si>
  <si>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</si>
  <si>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</si>
  <si>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</si>
  <si>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</si>
  <si>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</si>
  <si>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</si>
  <si>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</si>
  <si>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</si>
  <si>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</si>
  <si>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</si>
  <si>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</si>
  <si>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</si>
  <si>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</si>
  <si>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</si>
  <si>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</si>
  <si>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</si>
  <si>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</si>
  <si>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</si>
  <si>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</si>
  <si>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</si>
  <si>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</si>
  <si>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</si>
  <si>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</si>
  <si>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</si>
  <si>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</si>
  <si>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</si>
  <si>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</si>
  <si>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</si>
  <si>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</si>
  <si>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</si>
  <si>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</si>
  <si>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</si>
  <si>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</si>
  <si>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</si>
  <si>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</si>
  <si>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</si>
  <si>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</si>
  <si>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</si>
  <si>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</si>
  <si>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</si>
  <si>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</si>
  <si>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</si>
  <si>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</si>
  <si>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</si>
  <si>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</si>
  <si>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</si>
  <si>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</si>
  <si>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</si>
  <si>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</si>
  <si>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</si>
  <si>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</si>
  <si>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</si>
  <si>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</si>
  <si>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</si>
  <si>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</si>
  <si>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</si>
  <si>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</si>
  <si>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</si>
  <si>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</si>
  <si>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</si>
  <si>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</si>
  <si>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</si>
  <si>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</si>
  <si>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</si>
  <si>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</si>
  <si>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</si>
  <si>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</si>
  <si>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</si>
  <si>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</si>
  <si>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</si>
  <si>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</si>
  <si>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</si>
  <si>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</si>
  <si>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</si>
  <si>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</si>
  <si>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</si>
  <si>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</si>
  <si>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</si>
  <si>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</si>
  <si>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</si>
  <si>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</si>
  <si>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</si>
  <si>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</si>
  <si>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</si>
  <si>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</si>
  <si>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</si>
  <si>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</si>
  <si>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</si>
  <si>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</si>
  <si>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</si>
  <si>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</si>
  <si>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</si>
  <si>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</si>
  <si>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</si>
  <si>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</si>
  <si>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</si>
  <si>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</si>
  <si>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</si>
  <si>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</si>
  <si>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</si>
  <si>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</si>
  <si>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</si>
  <si>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</si>
  <si>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</si>
  <si>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</si>
  <si>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</si>
  <si>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</si>
  <si>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</si>
  <si>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</si>
  <si>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</si>
  <si>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</si>
  <si>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</si>
  <si>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</si>
  <si>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</si>
  <si>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</si>
  <si>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</si>
  <si>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</si>
  <si>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</si>
  <si>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</si>
  <si>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</si>
  <si>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</si>
  <si>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</si>
  <si>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</si>
  <si>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</si>
  <si>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</si>
  <si>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</si>
  <si>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</si>
  <si>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</si>
  <si>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</si>
  <si>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</si>
  <si>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</si>
  <si>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</si>
  <si>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</si>
  <si>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</si>
  <si>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</si>
  <si>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</si>
  <si>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</si>
  <si>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</si>
  <si>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</si>
  <si>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</si>
  <si>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</si>
  <si>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</si>
  <si>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</si>
  <si>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</si>
  <si>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</si>
  <si>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</si>
  <si>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</si>
  <si>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</si>
  <si>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</si>
  <si>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</si>
  <si>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</si>
  <si>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</si>
  <si>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</si>
  <si>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</si>
  <si>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</si>
  <si>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</si>
  <si>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</si>
  <si>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</si>
  <si>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</si>
  <si>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</si>
  <si>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</si>
  <si>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</si>
  <si>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</si>
  <si>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</si>
  <si>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</si>
  <si>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</si>
  <si>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</si>
  <si>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</si>
  <si>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</si>
  <si>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</si>
  <si>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</si>
  <si>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</si>
  <si>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</si>
  <si>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</si>
  <si>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</si>
  <si>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</si>
  <si>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</si>
  <si>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</si>
  <si>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</si>
  <si>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</si>
  <si>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</si>
  <si>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</si>
  <si>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</si>
  <si>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</si>
  <si>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</si>
  <si>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</si>
  <si>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</si>
  <si>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</si>
  <si>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</si>
  <si>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</si>
  <si>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</si>
  <si>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</si>
  <si>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</si>
  <si>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</si>
  <si>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</si>
  <si>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</si>
  <si>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</si>
  <si>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</si>
  <si>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</si>
  <si>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</si>
  <si>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</si>
  <si>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</si>
  <si>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</si>
  <si>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</si>
  <si>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</si>
  <si>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</si>
  <si>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</si>
  <si>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</si>
  <si>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</si>
  <si>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</si>
  <si>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</si>
  <si>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</si>
  <si>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</si>
  <si>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</si>
  <si>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</si>
  <si>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</si>
  <si>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</si>
  <si>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</si>
  <si>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</si>
  <si>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</si>
  <si>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</si>
  <si>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</si>
  <si>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</si>
  <si>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</si>
  <si>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</si>
  <si>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</si>
  <si>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</si>
  <si>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</si>
  <si>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</si>
  <si>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</si>
  <si>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</si>
  <si>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</si>
  <si>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</si>
  <si>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</si>
  <si>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</si>
  <si>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</si>
  <si>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</si>
  <si>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</si>
  <si>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</si>
  <si>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</si>
  <si>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</si>
  <si>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</si>
  <si>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</si>
  <si>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</si>
  <si>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</si>
  <si>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</si>
  <si>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</si>
  <si>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</si>
  <si>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</si>
  <si>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</si>
  <si>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</si>
  <si>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</si>
  <si>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</si>
  <si>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</si>
  <si>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</si>
  <si>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</si>
  <si>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</si>
  <si>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</si>
  <si>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</si>
  <si>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</si>
  <si>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</si>
  <si>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</si>
  <si>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</si>
  <si>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</si>
  <si>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</si>
  <si>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</si>
  <si>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</si>
  <si>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</si>
  <si>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</si>
  <si>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</si>
  <si>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</si>
  <si>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</si>
  <si>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</si>
  <si>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</si>
  <si>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</si>
  <si>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</si>
  <si>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</si>
  <si>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</si>
  <si>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</si>
  <si>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</si>
  <si>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</si>
  <si>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</si>
  <si>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</si>
  <si>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</si>
  <si>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</si>
  <si>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</si>
  <si>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</si>
  <si>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</si>
  <si>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</si>
  <si>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</si>
  <si>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</si>
  <si>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</si>
  <si>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</si>
  <si>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</si>
  <si>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</si>
  <si>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</si>
  <si>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</si>
  <si>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</si>
  <si>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</si>
  <si>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</si>
  <si>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</si>
  <si>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</si>
  <si>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</si>
  <si>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</si>
  <si>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</si>
  <si>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</si>
  <si>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</si>
  <si>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</si>
  <si>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</si>
  <si>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</si>
  <si>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</si>
  <si>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</si>
  <si>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</si>
  <si>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</si>
  <si>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</si>
  <si>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</si>
  <si>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</si>
  <si>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</si>
  <si>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</si>
  <si>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</si>
  <si>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</si>
  <si>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</si>
  <si>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</si>
  <si>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</si>
  <si>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</si>
  <si>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</si>
  <si>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</si>
  <si>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</si>
  <si>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</si>
  <si>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</si>
  <si>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</si>
  <si>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</si>
  <si>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</si>
  <si>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</si>
  <si>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</si>
  <si>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</si>
  <si>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</si>
  <si>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</si>
  <si>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</si>
  <si>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</si>
  <si>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</si>
  <si>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</si>
  <si>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</si>
  <si>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</si>
  <si>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</si>
  <si>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</si>
  <si>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</si>
  <si>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</si>
  <si>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</si>
  <si>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</si>
  <si>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</si>
  <si>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</si>
  <si>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</si>
  <si>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</si>
  <si>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</si>
  <si>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</si>
  <si>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</si>
  <si>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</si>
  <si>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</si>
  <si>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</si>
  <si>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</si>
  <si>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</si>
  <si>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</si>
  <si>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</si>
  <si>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</si>
  <si>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</si>
  <si>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</si>
  <si>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</si>
  <si>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</si>
  <si>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</si>
  <si>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</si>
  <si>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</si>
  <si>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</si>
  <si>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</si>
  <si>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</si>
  <si>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</si>
  <si>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</si>
  <si>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</si>
  <si>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</si>
  <si>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</si>
  <si>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</si>
  <si>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</si>
  <si>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</si>
  <si>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</si>
  <si>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</si>
  <si>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</si>
  <si>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</si>
  <si>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</si>
  <si>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</si>
  <si>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</si>
  <si>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</si>
  <si>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</si>
  <si>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</si>
  <si>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</si>
  <si>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</si>
  <si>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</si>
  <si>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</si>
  <si>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</si>
  <si>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</si>
  <si>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</si>
  <si>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</si>
  <si>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</si>
  <si>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</si>
  <si>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</si>
  <si>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</si>
  <si>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</si>
  <si>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</si>
  <si>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</si>
  <si>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</si>
  <si>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</si>
  <si>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</si>
  <si>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</si>
  <si>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</si>
  <si>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</si>
  <si>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</si>
  <si>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</si>
  <si>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</si>
  <si>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</si>
  <si>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</si>
  <si>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</si>
  <si>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</si>
  <si>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</si>
  <si>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</si>
  <si>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</si>
  <si>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</si>
  <si>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</si>
  <si>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</si>
  <si>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</si>
  <si>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</si>
  <si>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</si>
  <si>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</si>
  <si>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</si>
  <si>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</si>
  <si>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</si>
  <si>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</si>
  <si>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</si>
  <si>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</si>
  <si>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</si>
  <si>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</si>
  <si>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</si>
  <si>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</si>
  <si>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</si>
  <si>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</si>
  <si>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</si>
  <si>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</si>
  <si>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</si>
  <si>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</si>
  <si>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</si>
  <si>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</si>
  <si>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</si>
  <si>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</si>
  <si>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</si>
  <si>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</si>
  <si>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</si>
  <si>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</si>
  <si>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</si>
  <si>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</si>
  <si>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</si>
  <si>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</si>
  <si>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</si>
  <si>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</si>
  <si>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</si>
  <si>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</si>
  <si>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</si>
  <si>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</si>
  <si>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</si>
  <si>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</si>
  <si>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</si>
  <si>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</si>
  <si>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</si>
  <si>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</si>
  <si>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</si>
  <si>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</si>
  <si>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</si>
  <si>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</si>
  <si>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</si>
  <si>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</si>
  <si>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</si>
  <si>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</si>
  <si>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</si>
  <si>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</si>
  <si>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</si>
  <si>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</si>
  <si>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</si>
  <si>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</si>
  <si>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</si>
  <si>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</si>
  <si>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</si>
  <si>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</si>
  <si>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</si>
  <si>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</si>
  <si>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</si>
  <si>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</si>
  <si>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</si>
  <si>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</si>
  <si>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</si>
  <si>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</si>
  <si>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</si>
  <si>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</si>
  <si>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</si>
  <si>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</si>
  <si>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</si>
  <si>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</si>
  <si>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</si>
  <si>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</si>
  <si>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</si>
  <si>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</si>
  <si>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</si>
  <si>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</si>
  <si>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</si>
  <si>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</si>
  <si>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</si>
  <si>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</si>
  <si>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</si>
  <si>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</si>
  <si>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</si>
  <si>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</si>
  <si>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</si>
  <si>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</si>
  <si>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</si>
  <si>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</si>
  <si>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</si>
  <si>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</si>
  <si>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</si>
  <si>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</si>
  <si>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</si>
  <si>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</si>
  <si>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</si>
  <si>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</si>
  <si>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</si>
  <si>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</si>
  <si>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</si>
  <si>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</si>
  <si>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</si>
  <si>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</si>
  <si>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</si>
  <si>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</si>
  <si>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</si>
  <si>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</si>
  <si>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</si>
  <si>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</si>
  <si>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</si>
  <si>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</si>
  <si>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</si>
  <si>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</si>
  <si>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</si>
  <si>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</si>
  <si>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</si>
  <si>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</si>
  <si>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</si>
  <si>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</si>
  <si>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</si>
  <si>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</si>
  <si>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</si>
  <si>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</si>
  <si>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</si>
  <si>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</si>
  <si>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</si>
  <si>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</si>
  <si>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</si>
  <si>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</si>
  <si>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</si>
  <si>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</si>
  <si>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</si>
  <si>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</si>
  <si>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</si>
  <si>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</si>
  <si>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</si>
  <si>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</si>
  <si>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</si>
  <si>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</si>
  <si>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</si>
  <si>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</si>
  <si>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</si>
  <si>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</si>
  <si>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</si>
  <si>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</si>
  <si>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</si>
  <si>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</si>
  <si>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</si>
  <si>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</si>
  <si>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</si>
  <si>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</si>
  <si>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</si>
  <si>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</si>
  <si>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</si>
  <si>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</si>
  <si>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</si>
  <si>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</si>
  <si>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</si>
  <si>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</si>
  <si>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</si>
  <si>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</si>
  <si>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</si>
  <si>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</si>
  <si>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</si>
  <si>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</si>
  <si>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</si>
  <si>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</si>
  <si>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</si>
  <si>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</si>
  <si>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</si>
  <si>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</si>
  <si>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</si>
  <si>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</si>
  <si>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</si>
  <si>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</si>
  <si>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</si>
  <si>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</si>
  <si>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</si>
  <si>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</si>
  <si>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</si>
  <si>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</si>
  <si>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</si>
  <si>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</si>
  <si>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</si>
  <si>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</si>
  <si>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</si>
  <si>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</si>
  <si>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</si>
  <si>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</si>
  <si>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</si>
  <si>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</si>
  <si>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</si>
  <si>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</si>
  <si>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</si>
  <si>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</si>
  <si>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</si>
  <si>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</si>
  <si>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</si>
  <si>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</si>
  <si>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</si>
  <si>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</si>
  <si>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</si>
  <si>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</si>
  <si>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</si>
  <si>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</si>
  <si>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</si>
  <si>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</si>
  <si>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</si>
  <si>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</si>
  <si>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</si>
  <si>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</si>
  <si>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</si>
  <si>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</si>
  <si>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</si>
  <si>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</si>
  <si>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</si>
  <si>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</si>
  <si>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</si>
  <si>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</si>
  <si>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</si>
  <si>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</si>
  <si>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</si>
  <si>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</si>
  <si>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</si>
  <si>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</si>
  <si>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</si>
  <si>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</si>
  <si>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</si>
  <si>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</si>
  <si>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</si>
  <si>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</si>
  <si>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</si>
  <si>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</si>
  <si>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</si>
  <si>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</si>
  <si>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</si>
  <si>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</si>
  <si>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</si>
  <si>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</si>
  <si>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</si>
  <si>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</si>
  <si>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</si>
  <si>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</si>
  <si>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</si>
  <si>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</si>
  <si>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</si>
  <si>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</si>
  <si>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</si>
  <si>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</si>
  <si>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</si>
  <si>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</si>
  <si>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</si>
  <si>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</si>
  <si>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</si>
  <si>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</si>
  <si>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</si>
  <si>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</si>
  <si>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</si>
  <si>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</si>
  <si>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</si>
  <si>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</si>
  <si>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</si>
  <si>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</si>
  <si>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</si>
  <si>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</si>
  <si>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</si>
  <si>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</si>
  <si>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</si>
  <si>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</si>
  <si>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</si>
  <si>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</si>
  <si>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</si>
  <si>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</si>
  <si>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</si>
  <si>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</si>
  <si>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</si>
  <si>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</si>
  <si>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</si>
  <si>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</si>
  <si>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</si>
  <si>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</si>
  <si>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</si>
  <si>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</si>
  <si>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</si>
  <si>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</si>
  <si>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</si>
  <si>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</si>
  <si>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</si>
  <si>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</si>
  <si>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</si>
  <si>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</si>
  <si>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</si>
  <si>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</si>
  <si>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</si>
  <si>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</si>
  <si>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</si>
  <si>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</si>
  <si>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</si>
  <si>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</si>
  <si>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</si>
  <si>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</si>
  <si>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</si>
  <si>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</si>
  <si>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</si>
  <si>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</si>
  <si>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</si>
  <si>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</si>
  <si>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</si>
  <si>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</si>
  <si>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</si>
  <si>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</si>
  <si>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</si>
  <si>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</si>
  <si>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</si>
  <si>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</si>
  <si>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</si>
  <si>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</si>
  <si>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</si>
  <si>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</si>
  <si>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</si>
  <si>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</si>
  <si>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</si>
  <si>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</si>
  <si>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</si>
  <si>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</si>
  <si>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</si>
  <si>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</si>
  <si>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</si>
  <si>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</si>
  <si>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</si>
  <si>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</si>
  <si>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</si>
  <si>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</si>
  <si>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</si>
  <si>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</si>
  <si>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</si>
  <si>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</si>
  <si>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</si>
  <si>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</si>
  <si>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</si>
  <si>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</si>
  <si>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</si>
  <si>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</si>
  <si>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</si>
  <si>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</si>
  <si>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</si>
  <si>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</si>
  <si>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</si>
  <si>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</si>
  <si>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</si>
  <si>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</si>
  <si>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</si>
  <si>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</si>
  <si>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</si>
  <si>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</si>
  <si>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</si>
  <si>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</si>
  <si>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</si>
  <si>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</si>
  <si>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</si>
  <si>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</si>
  <si>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</si>
  <si>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</si>
  <si>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</si>
  <si>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</si>
  <si>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</si>
  <si>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</si>
  <si>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</si>
  <si>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</si>
  <si>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</si>
  <si>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</si>
  <si>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</si>
  <si>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</si>
  <si>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</si>
  <si>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</si>
  <si>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</si>
  <si>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</si>
  <si>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</si>
  <si>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</si>
  <si>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</si>
  <si>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</si>
  <si>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</si>
  <si>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</si>
  <si>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</si>
  <si>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</si>
  <si>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</si>
  <si>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</si>
  <si>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</si>
  <si>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</si>
  <si>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</si>
  <si>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</si>
  <si>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</si>
  <si>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</si>
  <si>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</si>
  <si>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</si>
  <si>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</si>
  <si>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</si>
  <si>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</si>
  <si>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</si>
  <si>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</si>
  <si>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</si>
  <si>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</si>
  <si>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</si>
  <si>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</si>
  <si>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</si>
  <si>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</si>
  <si>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</si>
  <si>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</si>
  <si>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</si>
  <si>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</si>
  <si>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</si>
  <si>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</si>
  <si>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</si>
  <si>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</si>
  <si>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</si>
  <si>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</si>
  <si>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</si>
  <si>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</si>
  <si>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</si>
  <si>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</si>
  <si>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</si>
  <si>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</si>
  <si>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</si>
  <si>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</si>
  <si>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</si>
  <si>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</si>
  <si>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</si>
  <si>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</si>
  <si>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</si>
  <si>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</si>
  <si>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</si>
  <si>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</si>
  <si>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</si>
  <si>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</si>
  <si>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</si>
  <si>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</si>
  <si>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</si>
  <si>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</si>
  <si>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</si>
  <si>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</si>
  <si>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</si>
  <si>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</si>
  <si>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</si>
  <si>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</si>
  <si>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</si>
  <si>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</si>
  <si>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</si>
  <si>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</si>
  <si>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</si>
  <si>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</si>
  <si>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</si>
  <si>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</si>
  <si>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</si>
  <si>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</si>
  <si>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</si>
  <si>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</si>
  <si>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</si>
  <si>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</si>
  <si>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</si>
  <si>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</si>
  <si>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</si>
  <si>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</si>
  <si>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</si>
  <si>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</si>
  <si>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</si>
  <si>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</si>
  <si>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</si>
  <si>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</si>
  <si>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</si>
  <si>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</si>
  <si>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</si>
  <si>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</si>
  <si>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</si>
  <si>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</si>
  <si>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</si>
  <si>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</si>
  <si>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</si>
  <si>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</si>
  <si>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</si>
  <si>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</si>
  <si>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</si>
  <si>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</si>
  <si>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</si>
  <si>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</si>
  <si>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</si>
  <si>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</si>
  <si>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</si>
  <si>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</si>
  <si>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</si>
  <si>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</si>
  <si>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</si>
  <si>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</si>
  <si>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</si>
  <si>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</si>
  <si>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</si>
  <si>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</si>
  <si>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</si>
  <si>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</si>
  <si>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</si>
  <si>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</si>
  <si>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</si>
  <si>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</si>
  <si>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</si>
  <si>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</si>
  <si>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</si>
  <si>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</si>
  <si>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</si>
  <si>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</si>
  <si>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</si>
  <si>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</si>
  <si>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</si>
  <si>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</si>
  <si>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</si>
  <si>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</si>
  <si>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</si>
  <si>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</si>
  <si>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</si>
  <si>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</si>
  <si>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</si>
  <si>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</si>
  <si>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</si>
  <si>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</si>
  <si>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</si>
  <si>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</si>
  <si>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</si>
  <si>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</si>
  <si>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</si>
  <si>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</si>
  <si>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</si>
  <si>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</si>
  <si>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</si>
  <si>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</si>
  <si>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</si>
  <si>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</si>
  <si>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</si>
  <si>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</si>
  <si>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</si>
  <si>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</si>
  <si>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</si>
  <si>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</si>
  <si>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</si>
  <si>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</si>
  <si>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</si>
  <si>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</si>
  <si>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</si>
  <si>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</si>
  <si>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</si>
  <si>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</si>
  <si>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</si>
  <si>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</si>
  <si>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</si>
  <si>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</si>
  <si>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</si>
  <si>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</si>
  <si>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</si>
  <si>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</si>
  <si>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</si>
  <si>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</si>
  <si>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</si>
  <si>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</si>
  <si>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</si>
  <si>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</si>
  <si>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</si>
  <si>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</si>
  <si>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</si>
  <si>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</si>
  <si>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</si>
  <si>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</si>
  <si>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</si>
  <si>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</si>
  <si>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</si>
  <si>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</si>
  <si>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</si>
  <si>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</si>
  <si>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</si>
  <si>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</si>
  <si>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</si>
  <si>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</si>
  <si>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</si>
  <si>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</si>
  <si>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</si>
  <si>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</si>
  <si>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</si>
  <si>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</si>
  <si>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</si>
  <si>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</si>
  <si>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</si>
  <si>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</si>
  <si>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</si>
  <si>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</si>
  <si>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</si>
  <si>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</si>
  <si>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</si>
  <si>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</si>
  <si>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</si>
  <si>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</si>
  <si>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</si>
  <si>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</si>
  <si>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</si>
  <si>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</si>
  <si>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</si>
  <si>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</si>
  <si>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</si>
  <si>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</si>
  <si>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</si>
  <si>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</si>
  <si>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</si>
  <si>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</si>
  <si>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</si>
  <si>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</si>
  <si>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</si>
  <si>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</si>
  <si>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</si>
  <si>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</si>
  <si>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</si>
  <si>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</si>
  <si>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</si>
  <si>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</si>
  <si>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</si>
  <si>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</si>
  <si>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</si>
  <si>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</si>
  <si>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</si>
  <si>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</si>
  <si>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</si>
  <si>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</si>
  <si>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</si>
  <si>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</si>
  <si>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</si>
  <si>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</si>
  <si>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</si>
  <si>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</si>
  <si>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</si>
  <si>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</si>
  <si>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</si>
  <si>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</si>
  <si>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</si>
  <si>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</si>
  <si>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</si>
  <si>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</si>
  <si>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</si>
  <si>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</si>
  <si>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</si>
  <si>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</si>
  <si>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</si>
  <si>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</si>
  <si>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</si>
  <si>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</si>
  <si>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</si>
  <si>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</si>
  <si>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</si>
  <si>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</si>
  <si>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</si>
  <si>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</si>
  <si>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</si>
  <si>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</si>
  <si>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</si>
  <si>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</si>
  <si>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</si>
  <si>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</si>
  <si>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</si>
  <si>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</si>
  <si>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</si>
  <si>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</si>
  <si>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</si>
  <si>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</si>
  <si>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</si>
  <si>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</si>
  <si>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</si>
  <si>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</si>
  <si>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</si>
  <si>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</si>
  <si>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</si>
  <si>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</si>
  <si>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</si>
  <si>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</si>
  <si>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</si>
  <si>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</si>
  <si>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</si>
  <si>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</si>
  <si>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</si>
  <si>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</si>
  <si>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</si>
  <si>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</si>
  <si>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</si>
  <si>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</si>
  <si>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</si>
  <si>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</si>
  <si>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</si>
  <si>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</si>
  <si>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</si>
  <si>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</si>
  <si>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</si>
  <si>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</si>
  <si>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</si>
  <si>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</si>
  <si>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</si>
  <si>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</si>
  <si>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</si>
  <si>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</si>
  <si>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</si>
  <si>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</si>
  <si>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</si>
  <si>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</si>
  <si>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</si>
  <si>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</si>
  <si>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</si>
  <si>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</si>
  <si>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</si>
  <si>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</si>
  <si>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</si>
  <si>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</si>
  <si>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</si>
  <si>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</si>
  <si>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</si>
  <si>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</si>
  <si>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</si>
  <si>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</si>
  <si>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</si>
  <si>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</si>
  <si>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</si>
  <si>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</si>
  <si>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</si>
  <si>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</si>
  <si>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</si>
  <si>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</si>
  <si>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</si>
  <si>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</si>
  <si>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</si>
  <si>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</si>
  <si>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</si>
  <si>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</si>
  <si>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</si>
  <si>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</si>
  <si>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</si>
  <si>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</si>
  <si>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</si>
  <si>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</si>
  <si>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</si>
  <si>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</si>
  <si>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</si>
  <si>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</si>
  <si>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</si>
  <si>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</si>
  <si>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</si>
  <si>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</si>
  <si>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</si>
  <si>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</si>
  <si>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</si>
  <si>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</si>
  <si>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</si>
  <si>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</si>
  <si>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</si>
  <si>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</si>
  <si>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</si>
  <si>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</si>
  <si>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</si>
  <si>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</si>
  <si>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</si>
  <si>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</si>
  <si>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</si>
  <si>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</si>
  <si>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</si>
  <si>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</si>
  <si>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</si>
  <si>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</si>
  <si>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</si>
  <si>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</si>
  <si>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</si>
  <si>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</si>
  <si>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</si>
  <si>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</si>
  <si>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</si>
  <si>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</si>
  <si>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</si>
  <si>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</si>
  <si>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</si>
  <si>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</si>
  <si>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</si>
  <si>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</si>
  <si>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</si>
  <si>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</si>
  <si>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</si>
  <si>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</si>
  <si>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</si>
  <si>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</si>
  <si>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</si>
  <si>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</si>
  <si>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</si>
  <si>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</si>
  <si>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</si>
  <si>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</si>
  <si>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</si>
  <si>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</si>
  <si>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</si>
  <si>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</si>
  <si>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</si>
  <si>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</si>
  <si>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</si>
  <si>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</si>
  <si>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</si>
  <si>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</si>
  <si>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</si>
  <si>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</si>
  <si>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</si>
  <si>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</si>
  <si>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</si>
  <si>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</si>
  <si>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</si>
  <si>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</si>
  <si>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</si>
  <si>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</si>
  <si>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</si>
  <si>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</si>
  <si>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</si>
  <si>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</si>
  <si>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</si>
  <si>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</si>
  <si>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</si>
  <si>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</si>
  <si>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</si>
  <si>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</si>
  <si>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</si>
  <si>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</si>
  <si>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</si>
  <si>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</si>
  <si>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</si>
  <si>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</si>
  <si>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</si>
  <si>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</si>
  <si>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</si>
  <si>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</si>
  <si>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</si>
  <si>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</si>
  <si>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</si>
  <si>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</si>
  <si>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</si>
  <si>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</si>
  <si>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</si>
  <si>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</si>
  <si>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</si>
  <si>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</si>
  <si>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</si>
  <si>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</si>
  <si>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</si>
  <si>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</si>
  <si>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</si>
  <si>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</si>
  <si>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</si>
  <si>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</si>
  <si>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</si>
  <si>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</si>
  <si>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</si>
  <si>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</si>
  <si>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</si>
  <si>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</si>
  <si>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</si>
  <si>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</si>
  <si>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</si>
  <si>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</si>
  <si>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</si>
  <si>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</si>
  <si>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</si>
  <si>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</si>
  <si>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</si>
  <si>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</si>
  <si>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</si>
  <si>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</si>
  <si>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</si>
  <si>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</si>
  <si>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</si>
  <si>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</si>
  <si>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</si>
  <si>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</si>
  <si>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</si>
  <si>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</si>
  <si>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</si>
  <si>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</si>
  <si>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</si>
  <si>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</si>
  <si>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</si>
  <si>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</si>
  <si>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</si>
  <si>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</si>
  <si>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</si>
  <si>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</si>
  <si>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</si>
  <si>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</si>
  <si>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</si>
  <si>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</si>
  <si>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</si>
  <si>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</si>
  <si>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</si>
  <si>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</si>
  <si>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</si>
  <si>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</si>
  <si>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</si>
  <si>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</si>
  <si>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</si>
  <si>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</si>
  <si>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</si>
  <si>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</si>
  <si>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</si>
  <si>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</si>
  <si>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</si>
  <si>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</si>
  <si>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</si>
  <si>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</si>
  <si>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</si>
  <si>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</si>
  <si>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</si>
  <si>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</si>
  <si>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</si>
  <si>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</si>
  <si>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</si>
  <si>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</si>
  <si>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</si>
  <si>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</si>
  <si>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</si>
  <si>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</si>
  <si>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</si>
  <si>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</si>
  <si>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</si>
  <si>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</si>
  <si>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</si>
  <si>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</si>
  <si>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</si>
  <si>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</si>
  <si>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</si>
  <si>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</si>
  <si>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</si>
  <si>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</si>
  <si>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</si>
  <si>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</si>
  <si>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</si>
  <si>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</si>
  <si>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</si>
  <si>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</si>
  <si>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</si>
  <si>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</si>
  <si>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</si>
  <si>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</si>
  <si>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</si>
  <si>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</si>
  <si>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</si>
  <si>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</si>
  <si>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</si>
  <si>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</si>
  <si>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</si>
  <si>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</si>
  <si>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</si>
  <si>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</si>
  <si>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</si>
  <si>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</si>
  <si>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</si>
  <si>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</si>
  <si>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</si>
  <si>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</si>
  <si>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</si>
  <si>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</si>
  <si>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</si>
  <si>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</si>
  <si>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</si>
  <si>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</si>
  <si>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</si>
  <si>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</si>
  <si>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</si>
  <si>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</si>
  <si>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</si>
  <si>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</si>
  <si>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</si>
  <si>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</si>
  <si>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</si>
  <si>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</si>
  <si>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</si>
  <si>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</si>
  <si>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</si>
  <si>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</si>
  <si>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</si>
  <si>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</si>
  <si>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</si>
  <si>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</si>
  <si>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</si>
  <si>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</si>
  <si>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</si>
  <si>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</si>
  <si>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</si>
  <si>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</si>
  <si>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</si>
  <si>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</si>
  <si>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</si>
  <si>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</si>
  <si>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</si>
  <si>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</si>
  <si>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</si>
  <si>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</si>
  <si>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</si>
  <si>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</si>
  <si>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</si>
  <si>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</si>
  <si>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</si>
  <si>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</si>
  <si>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</si>
  <si>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</si>
  <si>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</si>
  <si>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</si>
  <si>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</si>
  <si>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</si>
  <si>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</si>
  <si>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</si>
  <si>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</si>
  <si>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</si>
  <si>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</si>
  <si>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</si>
  <si>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</si>
  <si>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</si>
  <si>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</si>
  <si>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</si>
  <si>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</si>
  <si>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</si>
  <si>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</si>
  <si>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</si>
  <si>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</si>
  <si>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</si>
  <si>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</si>
  <si>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</si>
  <si>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</si>
  <si>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</si>
  <si>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</si>
  <si>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</si>
  <si>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</si>
  <si>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</si>
  <si>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</si>
  <si>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</si>
  <si>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</si>
  <si>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</si>
  <si>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</si>
  <si>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</si>
  <si>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</si>
  <si>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</si>
  <si>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</si>
  <si>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</si>
  <si>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</si>
  <si>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</si>
  <si>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</si>
  <si>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</si>
  <si>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</si>
  <si>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</si>
  <si>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</si>
  <si>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</si>
  <si>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</si>
  <si>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</si>
  <si>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</si>
  <si>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</si>
  <si>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</si>
  <si>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</si>
  <si>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</si>
  <si>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</si>
  <si>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</si>
  <si>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</si>
  <si>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</si>
  <si>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</si>
  <si>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</si>
  <si>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</si>
  <si>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</si>
  <si>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</si>
  <si>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</si>
  <si>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</si>
  <si>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</si>
  <si>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</si>
  <si>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</si>
  <si>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</si>
  <si>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</si>
  <si>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</si>
  <si>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</si>
  <si>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</si>
  <si>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</si>
  <si>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</si>
  <si>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</si>
  <si>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</si>
  <si>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</si>
  <si>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</si>
  <si>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</si>
  <si>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</si>
  <si>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</si>
  <si>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</si>
  <si>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</si>
  <si>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</si>
  <si>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</si>
  <si>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</si>
  <si>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</si>
  <si>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</si>
  <si>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</si>
  <si>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</si>
  <si>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</si>
  <si>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</si>
  <si>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</si>
  <si>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</si>
  <si>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</si>
  <si>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</si>
  <si>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</si>
  <si>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</si>
  <si>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</si>
  <si>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</si>
  <si>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</si>
  <si>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</si>
  <si>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</si>
  <si>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</si>
  <si>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</si>
  <si>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</si>
  <si>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</si>
  <si>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</si>
  <si>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</si>
  <si>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</si>
  <si>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</si>
  <si>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</si>
  <si>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</si>
  <si>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</si>
  <si>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</si>
  <si>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</si>
  <si>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</si>
  <si>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</si>
  <si>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</si>
  <si>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</si>
  <si>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</si>
  <si>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</si>
  <si>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</si>
  <si>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</si>
  <si>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</si>
  <si>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</si>
  <si>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</si>
  <si>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</si>
  <si>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</si>
  <si>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</si>
  <si>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</si>
  <si>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</si>
  <si>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</si>
  <si>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</si>
  <si>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</si>
  <si>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</si>
  <si>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</si>
  <si>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</si>
  <si>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</si>
  <si>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</si>
  <si>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</si>
  <si>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</si>
  <si>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</si>
  <si>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</si>
  <si>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</si>
  <si>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</si>
  <si>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</si>
  <si>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</si>
  <si>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</si>
  <si>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</si>
  <si>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</si>
  <si>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</si>
  <si>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</si>
  <si>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</si>
  <si>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</si>
  <si>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</si>
  <si>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</si>
  <si>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</si>
  <si>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</si>
  <si>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</si>
  <si>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</si>
  <si>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</si>
  <si>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</si>
  <si>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</si>
  <si>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</si>
  <si>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</si>
  <si>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</si>
  <si>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</si>
  <si>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</si>
  <si>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</si>
  <si>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</si>
  <si>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</si>
  <si>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</si>
  <si>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</si>
  <si>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</si>
  <si>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</si>
  <si>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</si>
  <si>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</si>
  <si>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</si>
  <si>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</si>
  <si>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</si>
  <si>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</si>
  <si>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</si>
  <si>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</si>
  <si>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</si>
  <si>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</si>
  <si>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</si>
  <si>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</si>
  <si>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</si>
  <si>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</si>
  <si>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</si>
  <si>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</si>
  <si>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</si>
  <si>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</si>
  <si>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</si>
  <si>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</si>
  <si>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</si>
  <si>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</si>
  <si>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</si>
  <si>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</si>
  <si>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</si>
  <si>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</si>
  <si>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</si>
  <si>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</si>
  <si>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</si>
  <si>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</si>
  <si>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</si>
  <si>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</si>
  <si>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</si>
  <si>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</si>
  <si>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</si>
  <si>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</si>
  <si>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</si>
  <si>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</si>
  <si>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</si>
  <si>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</si>
  <si>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</si>
  <si>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</si>
  <si>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</si>
  <si>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</si>
  <si>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</si>
  <si>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</si>
  <si>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</si>
  <si>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</si>
  <si>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</si>
  <si>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</si>
  <si>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</si>
  <si>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</si>
  <si>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</si>
  <si>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</si>
  <si>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</si>
  <si>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</si>
  <si>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</si>
  <si>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</si>
  <si>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</si>
  <si>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</si>
  <si>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</si>
  <si>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</si>
  <si>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</si>
  <si>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</si>
  <si>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</si>
  <si>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</si>
  <si>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</si>
  <si>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</si>
  <si>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</si>
  <si>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</si>
  <si>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</si>
  <si>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</si>
  <si>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</si>
  <si>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</si>
  <si>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</si>
  <si>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</si>
  <si>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</si>
  <si>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</si>
  <si>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</si>
  <si>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</si>
  <si>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</si>
  <si>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</si>
  <si>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</si>
  <si>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</si>
  <si>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</si>
  <si>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</si>
  <si>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</si>
  <si>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</si>
  <si>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</si>
  <si>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</si>
  <si>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</si>
  <si>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</si>
  <si>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</si>
  <si>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</si>
  <si>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</si>
  <si>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</si>
  <si>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</si>
  <si>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</si>
  <si>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</si>
  <si>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</si>
  <si>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</si>
  <si>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</si>
  <si>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</si>
  <si>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</si>
  <si>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</si>
  <si>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</si>
  <si>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</si>
  <si>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</si>
  <si>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</si>
  <si>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</si>
  <si>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</si>
  <si>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</si>
  <si>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</si>
  <si>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</si>
  <si>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</si>
  <si>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</si>
  <si>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</si>
  <si>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</si>
  <si>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</si>
  <si>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</si>
  <si>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</si>
  <si>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</si>
  <si>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</si>
  <si>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</si>
  <si>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</si>
  <si>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</si>
  <si>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</si>
  <si>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</si>
  <si>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</si>
  <si>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</si>
  <si>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</si>
  <si>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</si>
  <si>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</si>
  <si>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</si>
  <si>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</si>
  <si>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</si>
  <si>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</si>
  <si>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</si>
  <si>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</si>
  <si>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</si>
  <si>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</si>
  <si>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</si>
  <si>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</si>
  <si>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</si>
  <si>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</si>
  <si>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</si>
  <si>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</si>
  <si>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</si>
  <si>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</si>
  <si>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</si>
  <si>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</si>
  <si>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</si>
  <si>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</si>
  <si>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</si>
  <si>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</si>
  <si>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</si>
  <si>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</si>
  <si>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</si>
  <si>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</si>
  <si>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</si>
  <si>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</si>
  <si>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</si>
  <si>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</si>
  <si>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</si>
  <si>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</si>
  <si>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</si>
  <si>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</si>
  <si>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</si>
  <si>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</si>
  <si>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</si>
  <si>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</si>
  <si>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</si>
  <si>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</si>
  <si>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</si>
  <si>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</si>
  <si>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</si>
  <si>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</si>
  <si>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</si>
  <si>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</si>
  <si>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</si>
  <si>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</si>
  <si>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</si>
  <si>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</si>
  <si>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</si>
  <si>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</si>
  <si>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</si>
  <si>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</si>
  <si>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</si>
  <si>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</si>
  <si>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</si>
  <si>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</si>
  <si>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</si>
  <si>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</si>
  <si>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</si>
  <si>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</si>
  <si>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</si>
  <si>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</si>
  <si>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</si>
  <si>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</si>
  <si>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</si>
  <si>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</si>
  <si>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</si>
  <si>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</si>
  <si>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</si>
  <si>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</si>
  <si>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</si>
  <si>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</si>
  <si>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</si>
  <si>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</si>
  <si>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</si>
  <si>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</si>
  <si>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</si>
  <si>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</si>
  <si>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</si>
  <si>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</si>
  <si>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</si>
  <si>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</si>
  <si>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</si>
  <si>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</si>
  <si>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</si>
  <si>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</si>
  <si>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</si>
  <si>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</si>
  <si>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</si>
  <si>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</si>
  <si>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</si>
  <si>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</si>
  <si>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</si>
  <si>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</si>
  <si>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</si>
  <si>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</si>
  <si>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</si>
  <si>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</si>
  <si>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</si>
  <si>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</si>
  <si>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</si>
  <si>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</si>
  <si>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</si>
  <si>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</si>
  <si>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</si>
  <si>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</si>
  <si>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</si>
  <si>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</si>
  <si>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</si>
  <si>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</si>
  <si>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</si>
  <si>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</si>
  <si>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</si>
  <si>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</si>
  <si>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</si>
  <si>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</si>
  <si>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</si>
  <si>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</si>
  <si>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</si>
  <si>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</si>
  <si>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</si>
  <si>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</si>
  <si>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</si>
  <si>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</si>
  <si>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</si>
  <si>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</si>
  <si>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</si>
  <si>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</si>
  <si>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</si>
  <si>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</si>
  <si>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</si>
  <si>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</si>
  <si>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</si>
  <si>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</si>
  <si>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</si>
  <si>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</si>
  <si>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</si>
  <si>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</si>
  <si>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</si>
  <si>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</si>
  <si>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</si>
  <si>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</si>
  <si>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</si>
  <si>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</si>
  <si>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</si>
  <si>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</si>
  <si>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</si>
  <si>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</si>
  <si>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</si>
  <si>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</si>
  <si>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</si>
  <si>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</si>
  <si>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</si>
  <si>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</si>
  <si>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</si>
  <si>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</si>
  <si>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</si>
  <si>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</si>
  <si>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</si>
  <si>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</si>
  <si>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</si>
  <si>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</si>
  <si>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</si>
  <si>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</si>
  <si>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</si>
  <si>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</si>
  <si>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</si>
  <si>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</si>
  <si>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</si>
  <si>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</si>
  <si>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</si>
  <si>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</si>
  <si>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</si>
  <si>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</si>
  <si>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</si>
  <si>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</si>
  <si>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</si>
  <si>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</si>
  <si>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</si>
  <si>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</si>
  <si>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</si>
  <si>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</si>
  <si>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</si>
  <si>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</si>
  <si>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</si>
  <si>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</si>
  <si>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</si>
  <si>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</si>
  <si>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</si>
  <si>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</si>
  <si>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</si>
  <si>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</si>
  <si>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</si>
  <si>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</si>
  <si>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</si>
  <si>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</si>
  <si>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</si>
  <si>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</si>
  <si>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</si>
  <si>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</si>
  <si>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</si>
  <si>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</si>
  <si>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</si>
  <si>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</si>
  <si>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</si>
  <si>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</si>
  <si>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</si>
  <si>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</si>
  <si>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</si>
  <si>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</si>
  <si>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</si>
  <si>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</si>
  <si>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</si>
  <si>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</si>
  <si>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</si>
  <si>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</si>
  <si>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</si>
  <si>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</si>
  <si>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</si>
  <si>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</si>
  <si>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</si>
  <si>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</si>
  <si>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</si>
  <si>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</si>
  <si>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</si>
  <si>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</si>
  <si>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</si>
  <si>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</si>
  <si>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</si>
  <si>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</si>
  <si>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</si>
  <si>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</si>
  <si>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</si>
  <si>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</si>
  <si>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</si>
  <si>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</si>
  <si>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</si>
  <si>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</si>
  <si>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</si>
  <si>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</si>
  <si>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</si>
  <si>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</si>
  <si>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</si>
  <si>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</si>
  <si>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</si>
  <si>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</si>
  <si>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</si>
  <si>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</si>
  <si>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</si>
  <si>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</si>
  <si>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</si>
  <si>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</si>
  <si>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</si>
  <si>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</si>
  <si>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</si>
  <si>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</si>
  <si>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</si>
  <si>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</si>
  <si>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</si>
  <si>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</si>
  <si>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</si>
  <si>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</si>
  <si>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</si>
  <si>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</si>
  <si>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</si>
  <si>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</si>
  <si>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</si>
  <si>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</si>
  <si>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</si>
  <si>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</si>
  <si>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</si>
  <si>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</si>
  <si>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</si>
  <si>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</si>
  <si>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</si>
  <si>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</si>
  <si>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</si>
  <si>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</si>
  <si>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</si>
  <si>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</si>
  <si>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</si>
  <si>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</si>
  <si>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</si>
  <si>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</si>
  <si>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</si>
  <si>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</si>
  <si>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</si>
  <si>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</si>
  <si>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</si>
  <si>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</si>
  <si>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</si>
  <si>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</si>
  <si>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</si>
  <si>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</si>
  <si>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</si>
  <si>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</si>
  <si>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</si>
  <si>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</si>
  <si>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</si>
  <si>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</si>
  <si>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</si>
  <si>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</si>
  <si>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</si>
  <si>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</si>
  <si>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</si>
  <si>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</si>
  <si>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</si>
  <si>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</si>
  <si>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</si>
  <si>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</si>
  <si>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</si>
  <si>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</si>
  <si>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</si>
  <si>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</si>
  <si>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</si>
  <si>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</si>
  <si>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</si>
  <si>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</si>
  <si>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</si>
  <si>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</si>
  <si>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</si>
  <si>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</si>
  <si>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</si>
  <si>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</si>
  <si>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</si>
  <si>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</si>
  <si>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</si>
  <si>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</si>
  <si>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</si>
  <si>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</si>
  <si>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</si>
  <si>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</si>
  <si>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</si>
  <si>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</si>
  <si>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</si>
  <si>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</si>
  <si>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</si>
  <si>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</si>
  <si>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</si>
  <si>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</si>
  <si>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</si>
  <si>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</si>
  <si>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</si>
  <si>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</si>
  <si>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</si>
  <si>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</si>
  <si>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</si>
  <si>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</si>
  <si>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</si>
  <si>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</si>
  <si>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</si>
  <si>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</si>
  <si>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</si>
  <si>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</si>
  <si>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</si>
  <si>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</si>
  <si>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</si>
  <si>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</si>
  <si>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</si>
  <si>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</si>
  <si>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</si>
  <si>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</si>
  <si>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</si>
  <si>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</si>
  <si>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</si>
  <si>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</si>
  <si>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</si>
  <si>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</si>
  <si>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</si>
  <si>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</si>
  <si>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</si>
  <si>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</si>
  <si>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</si>
  <si>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</si>
  <si>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</si>
  <si>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</si>
  <si>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</si>
  <si>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</si>
  <si>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</si>
  <si>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</si>
  <si>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</si>
  <si>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</si>
  <si>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</si>
  <si>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</si>
  <si>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</si>
  <si>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</si>
  <si>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</si>
  <si>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</si>
  <si>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</si>
  <si>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</si>
  <si>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</si>
  <si>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</si>
  <si>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</si>
  <si>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</si>
  <si>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</si>
  <si>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</si>
  <si>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</si>
  <si>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</si>
  <si>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</si>
  <si>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</si>
  <si>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</si>
  <si>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</si>
  <si>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</si>
  <si>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</si>
  <si>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</si>
  <si>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</si>
  <si>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</si>
  <si>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</si>
  <si>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</si>
  <si>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</si>
  <si>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</si>
  <si>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</si>
  <si>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</si>
  <si>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</si>
  <si>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</si>
  <si>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</si>
  <si>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</si>
  <si>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</si>
  <si>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</si>
  <si>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</si>
  <si>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</si>
  <si>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</si>
  <si>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</si>
  <si>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</si>
  <si>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</si>
  <si>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</si>
  <si>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</si>
  <si>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</si>
  <si>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</si>
  <si>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</si>
  <si>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</si>
  <si>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</si>
  <si>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</si>
  <si>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</si>
  <si>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</si>
  <si>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</si>
  <si>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</si>
  <si>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</si>
  <si>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</si>
  <si>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</si>
  <si>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</si>
  <si>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</si>
  <si>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</si>
  <si>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</si>
  <si>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</si>
  <si>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</si>
  <si>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</si>
  <si>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</si>
  <si>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</si>
  <si>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</si>
  <si>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</si>
  <si>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</si>
  <si>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</si>
  <si>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</si>
  <si>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</si>
  <si>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</si>
  <si>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</si>
  <si>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</si>
  <si>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</si>
  <si>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</si>
  <si>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</si>
  <si>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</si>
  <si>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</si>
  <si>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</si>
  <si>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</si>
  <si>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</si>
  <si>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</si>
  <si>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</si>
  <si>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</si>
  <si>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</si>
  <si>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</si>
  <si>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</si>
  <si>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</si>
  <si>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</si>
  <si>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</si>
  <si>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</si>
  <si>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</si>
  <si>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</si>
  <si>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</si>
  <si>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</si>
  <si>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</si>
  <si>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</si>
  <si>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</si>
  <si>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</si>
  <si>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</si>
  <si>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</si>
  <si>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</si>
  <si>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</si>
  <si>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</si>
  <si>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</si>
  <si>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</si>
  <si>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</si>
  <si>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</si>
  <si>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</si>
  <si>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</si>
  <si>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</si>
  <si>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</si>
  <si>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</si>
  <si>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</si>
  <si>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</si>
  <si>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</si>
  <si>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</si>
  <si>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</si>
  <si>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</si>
  <si>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</si>
  <si>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</si>
  <si>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</si>
  <si>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</si>
  <si>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</si>
  <si>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</si>
  <si>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</si>
  <si>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</si>
  <si>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</si>
  <si>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</si>
  <si>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</si>
  <si>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</si>
  <si>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</si>
  <si>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</si>
  <si>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</si>
  <si>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</si>
  <si>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</si>
  <si>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</si>
  <si>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</si>
  <si>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</si>
  <si>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</si>
  <si>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</si>
  <si>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</si>
  <si>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</si>
  <si>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</si>
  <si>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</si>
  <si>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</si>
  <si>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</si>
  <si>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</si>
  <si>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</si>
  <si>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</si>
  <si>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</si>
  <si>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</si>
  <si>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</si>
  <si>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</si>
  <si>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</si>
  <si>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</si>
  <si>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</si>
  <si>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</si>
  <si>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</si>
  <si>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</si>
  <si>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</si>
  <si>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</si>
  <si>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</si>
  <si>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</si>
  <si>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</si>
  <si>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</si>
  <si>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</si>
  <si>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</si>
  <si>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</si>
  <si>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</si>
  <si>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</si>
  <si>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</si>
  <si>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</si>
  <si>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</si>
  <si>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</si>
  <si>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</si>
  <si>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</si>
  <si>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</si>
  <si>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</si>
  <si>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</si>
  <si>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</si>
  <si>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</si>
  <si>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</si>
  <si>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</si>
  <si>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</si>
  <si>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</si>
  <si>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</si>
  <si>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</si>
  <si>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</si>
  <si>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</si>
  <si>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</si>
  <si>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</si>
  <si>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</si>
  <si>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</si>
  <si>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</si>
  <si>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</si>
  <si>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</si>
  <si>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</si>
  <si>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</si>
  <si>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</si>
  <si>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</si>
  <si>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</si>
  <si>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</si>
  <si>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</si>
  <si>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</si>
  <si>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</si>
  <si>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</si>
  <si>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</si>
  <si>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</si>
  <si>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</si>
  <si>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</si>
  <si>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</si>
  <si>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</si>
  <si>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</si>
  <si>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</si>
  <si>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</si>
  <si>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</si>
  <si>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</si>
  <si>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</si>
  <si>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</si>
  <si>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</si>
  <si>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</si>
  <si>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</si>
  <si>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</si>
  <si>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</si>
  <si>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</si>
  <si>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</si>
  <si>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</si>
  <si>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</si>
  <si>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</si>
  <si>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</si>
  <si>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</si>
  <si>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</si>
  <si>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</si>
  <si>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</si>
  <si>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</si>
  <si>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</si>
  <si>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</si>
  <si>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</si>
  <si>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</si>
  <si>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</si>
  <si>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</si>
  <si>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</si>
  <si>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</si>
  <si>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</si>
  <si>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</si>
  <si>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</si>
  <si>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</si>
  <si>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</si>
  <si>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</si>
  <si>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</si>
  <si>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</si>
  <si>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</si>
  <si>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</si>
  <si>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</si>
  <si>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</si>
  <si>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</si>
  <si>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</si>
  <si>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</si>
  <si>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</si>
  <si>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</si>
  <si>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</si>
  <si>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</si>
  <si>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</si>
  <si>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</si>
  <si>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</si>
  <si>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</si>
  <si>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</si>
  <si>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</si>
  <si>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</si>
  <si>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</si>
  <si>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</si>
  <si>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</si>
  <si>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</si>
  <si>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</si>
  <si>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</si>
  <si>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</si>
  <si>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</si>
  <si>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</si>
  <si>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</si>
  <si>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</si>
  <si>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</si>
  <si>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</si>
  <si>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</si>
  <si>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</si>
  <si>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</si>
  <si>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</si>
  <si>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</si>
  <si>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</si>
  <si>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</si>
  <si>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</si>
  <si>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</si>
  <si>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</si>
  <si>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</si>
  <si>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</si>
  <si>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</si>
  <si>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</si>
  <si>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</si>
  <si>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</si>
  <si>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</si>
  <si>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</si>
  <si>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</si>
  <si>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</si>
  <si>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</si>
  <si>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</si>
  <si>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</si>
  <si>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</si>
  <si>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</si>
  <si>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</si>
  <si>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</si>
  <si>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</si>
  <si>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</si>
  <si>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</si>
  <si>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</si>
  <si>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</si>
  <si>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</si>
  <si>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</si>
  <si>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</si>
  <si>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</si>
  <si>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</si>
  <si>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</si>
  <si>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</si>
  <si>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</si>
  <si>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</si>
  <si>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</si>
  <si>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</si>
  <si>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</si>
  <si>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</si>
  <si>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</si>
  <si>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</si>
  <si>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</si>
  <si>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</si>
  <si>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</si>
  <si>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</si>
  <si>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</si>
  <si>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</si>
  <si>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</si>
  <si>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</si>
  <si>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</si>
  <si>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</si>
  <si>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</si>
  <si>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</si>
  <si>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</si>
  <si>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</si>
  <si>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</si>
  <si>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</si>
  <si>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</si>
  <si>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</si>
  <si>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</si>
  <si>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</si>
  <si>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</si>
  <si>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</si>
  <si>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</si>
  <si>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</si>
  <si>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</si>
  <si>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</si>
  <si>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</si>
  <si>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</si>
  <si>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</si>
  <si>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</si>
  <si>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</si>
  <si>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</si>
  <si>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</si>
  <si>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</si>
  <si>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</si>
  <si>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</si>
  <si>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</si>
  <si>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</si>
  <si>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</si>
  <si>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</si>
  <si>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</si>
  <si>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</si>
  <si>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</si>
  <si>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</si>
  <si>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</si>
  <si>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</si>
  <si>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</si>
  <si>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</si>
  <si>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</si>
  <si>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</si>
  <si>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</si>
  <si>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</si>
  <si>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</si>
  <si>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</si>
  <si>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</si>
  <si>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</si>
  <si>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</si>
  <si>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</si>
  <si>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</si>
  <si>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</si>
  <si>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</si>
  <si>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</si>
  <si>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</si>
  <si>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</si>
  <si>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</si>
  <si>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</si>
  <si>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</si>
  <si>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</si>
  <si>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</si>
  <si>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</si>
  <si>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</si>
  <si>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</si>
  <si>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</si>
  <si>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</si>
  <si>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</si>
  <si>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</si>
  <si>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</si>
  <si>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</si>
  <si>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</si>
  <si>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</si>
  <si>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</si>
  <si>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</si>
  <si>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</si>
  <si>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</si>
  <si>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</si>
  <si>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</si>
  <si>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</si>
  <si>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</si>
  <si>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</si>
  <si>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</si>
  <si>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</si>
  <si>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</si>
  <si>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</si>
  <si>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</si>
  <si>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</si>
  <si>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</si>
  <si>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</si>
  <si>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</si>
  <si>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</si>
  <si>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</si>
  <si>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</si>
  <si>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</si>
  <si>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</si>
  <si>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</si>
  <si>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</si>
  <si>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</si>
  <si>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</si>
  <si>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</si>
  <si>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</si>
  <si>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</si>
  <si>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</si>
  <si>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</si>
  <si>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</si>
  <si>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</si>
  <si>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</si>
  <si>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</si>
  <si>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</si>
  <si>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</si>
  <si>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</si>
  <si>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</si>
  <si>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</si>
  <si>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</si>
  <si>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</si>
  <si>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</si>
  <si>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</si>
  <si>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</si>
  <si>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</si>
  <si>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</si>
  <si>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</si>
  <si>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</si>
  <si>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</si>
  <si>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</si>
  <si>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</si>
  <si>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</si>
  <si>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</si>
  <si>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</si>
  <si>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</si>
  <si>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</si>
  <si>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</si>
  <si>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</si>
  <si>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</si>
  <si>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</si>
  <si>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</si>
  <si>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</si>
  <si>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</si>
  <si>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</si>
  <si>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</si>
  <si>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</si>
  <si>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</si>
  <si>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</si>
  <si>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</si>
  <si>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</si>
  <si>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</si>
  <si>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</si>
  <si>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</si>
  <si>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</si>
  <si>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</si>
  <si>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</si>
  <si>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</si>
  <si>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</si>
  <si>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</si>
  <si>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</si>
  <si>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</si>
  <si>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</si>
  <si>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</si>
  <si>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</si>
  <si>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</si>
  <si>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</si>
  <si>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</si>
  <si>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</si>
  <si>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</si>
  <si>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</si>
  <si>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</si>
  <si>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</si>
  <si>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</si>
  <si>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</si>
  <si>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</si>
  <si>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</si>
  <si>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</si>
  <si>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</si>
  <si>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</si>
  <si>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</si>
  <si>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</si>
  <si>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</si>
  <si>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</si>
  <si>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</si>
  <si>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</si>
  <si>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</si>
  <si>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</si>
  <si>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</si>
  <si>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</si>
  <si>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</si>
  <si>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</si>
  <si>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</si>
  <si>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</si>
  <si>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</si>
  <si>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</si>
  <si>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</si>
  <si>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</si>
  <si>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</si>
  <si>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</si>
  <si>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</si>
  <si>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</si>
  <si>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</si>
  <si>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</si>
  <si>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</si>
  <si>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</si>
  <si>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</si>
  <si>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</si>
  <si>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</si>
  <si>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</si>
  <si>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</si>
  <si>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</si>
  <si>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</si>
  <si>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</si>
  <si>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</si>
  <si>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</si>
  <si>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</si>
  <si>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</si>
  <si>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</si>
  <si>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</si>
  <si>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</si>
  <si>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</si>
  <si>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</si>
  <si>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</si>
  <si>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</si>
  <si>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</si>
  <si>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</si>
  <si>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</si>
  <si>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</si>
  <si>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</si>
  <si>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</si>
  <si>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</si>
  <si>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</si>
  <si>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</si>
  <si>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</si>
  <si>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</si>
  <si>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</si>
  <si>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</si>
  <si>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</si>
  <si>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</si>
  <si>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</si>
  <si>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</si>
  <si>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</si>
  <si>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</si>
  <si>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</si>
  <si>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</si>
  <si>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</si>
  <si>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</si>
  <si>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</si>
  <si>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</si>
  <si>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</si>
  <si>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</si>
  <si>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</si>
  <si>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</si>
  <si>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</si>
  <si>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</si>
  <si>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</si>
  <si>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</si>
  <si>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</si>
  <si>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</si>
  <si>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</si>
  <si>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</si>
  <si>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</si>
  <si>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</si>
  <si>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</si>
  <si>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</si>
  <si>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</si>
  <si>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</si>
  <si>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</si>
  <si>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</si>
  <si>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</si>
  <si>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</si>
  <si>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</si>
  <si>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</si>
  <si>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</si>
  <si>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</si>
  <si>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</si>
  <si>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</si>
  <si>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</si>
  <si>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</si>
  <si>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</si>
  <si>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</si>
  <si>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</si>
  <si>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</si>
  <si>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</si>
  <si>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</si>
  <si>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</si>
  <si>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</si>
  <si>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</si>
  <si>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</si>
  <si>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</si>
  <si>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</si>
  <si>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</si>
  <si>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</si>
  <si>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</si>
  <si>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</si>
  <si>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</si>
  <si>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</si>
  <si>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</si>
  <si>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</si>
  <si>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</si>
  <si>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</si>
  <si>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</si>
  <si>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</si>
  <si>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</si>
  <si>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</si>
  <si>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</si>
  <si>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</si>
  <si>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</si>
  <si>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</si>
  <si>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</si>
  <si>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</si>
  <si>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</si>
  <si>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</si>
  <si>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</si>
  <si>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</si>
  <si>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</si>
  <si>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</si>
  <si>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</si>
  <si>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</si>
  <si>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</si>
  <si>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</si>
  <si>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</si>
  <si>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</si>
  <si>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</si>
  <si>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</si>
  <si>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</si>
  <si>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</si>
  <si>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</si>
  <si>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</si>
  <si>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</si>
  <si>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</si>
  <si>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</si>
  <si>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</si>
  <si>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</si>
  <si>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</si>
  <si>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</si>
  <si>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</si>
  <si>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</si>
  <si>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</si>
  <si>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</si>
  <si>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</si>
  <si>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</si>
  <si>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</si>
  <si>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</si>
  <si>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</si>
  <si>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</si>
  <si>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</si>
  <si>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</si>
  <si>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</si>
  <si>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</si>
  <si>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</si>
  <si>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</si>
  <si>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</si>
  <si>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</si>
  <si>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</si>
  <si>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</si>
  <si>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</si>
  <si>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</si>
  <si>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</si>
  <si>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</si>
  <si>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</si>
  <si>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</si>
  <si>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</si>
  <si>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</si>
  <si>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</si>
  <si>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</si>
  <si>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</si>
  <si>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</si>
  <si>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</si>
  <si>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</si>
  <si>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</si>
  <si>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</si>
  <si>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</si>
  <si>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</si>
  <si>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</si>
  <si>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</si>
  <si>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</si>
  <si>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</si>
  <si>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</si>
  <si>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</si>
  <si>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</si>
  <si>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</si>
  <si>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</si>
  <si>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</si>
  <si>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</si>
  <si>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</si>
  <si>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</si>
  <si>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</si>
  <si>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</si>
  <si>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</si>
  <si>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</si>
  <si>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</si>
  <si>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</si>
  <si>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</si>
  <si>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</si>
  <si>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</si>
  <si>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</si>
  <si>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</si>
  <si>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</si>
  <si>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</si>
  <si>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</si>
  <si>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</si>
  <si>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</si>
  <si>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</si>
  <si>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</si>
  <si>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</si>
  <si>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</si>
  <si>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</si>
  <si>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</si>
  <si>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</si>
  <si>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</si>
  <si>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</si>
  <si>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</si>
  <si>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</si>
  <si>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</si>
  <si>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</si>
  <si>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</si>
  <si>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</si>
  <si>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</si>
  <si>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</si>
  <si>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</si>
  <si>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</si>
  <si>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</si>
  <si>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</si>
  <si>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</si>
  <si>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</si>
  <si>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</si>
  <si>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</si>
  <si>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</si>
  <si>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</si>
  <si>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</si>
  <si>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</si>
  <si>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</si>
  <si>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</si>
  <si>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</si>
  <si>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</si>
  <si>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</si>
  <si>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</si>
  <si>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</si>
  <si>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</si>
  <si>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</si>
  <si>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</si>
  <si>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</si>
  <si>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</si>
  <si>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</si>
  <si>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</si>
  <si>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</si>
  <si>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</si>
  <si>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</si>
  <si>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</si>
  <si>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</si>
  <si>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</si>
  <si>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</si>
  <si>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</si>
  <si>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</si>
  <si>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</si>
  <si>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</si>
  <si>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</si>
  <si>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</si>
  <si>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</si>
  <si>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</si>
  <si>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</si>
  <si>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</si>
  <si>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</si>
  <si>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</si>
  <si>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</si>
  <si>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</si>
  <si>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</si>
  <si>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</si>
  <si>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</si>
  <si>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</si>
  <si>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</si>
  <si>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</si>
  <si>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</si>
  <si>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</si>
  <si>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</si>
  <si>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</si>
  <si>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</si>
  <si>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</si>
  <si>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</si>
  <si>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</si>
  <si>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</si>
  <si>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</si>
  <si>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</si>
  <si>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</si>
  <si>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</si>
  <si>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</si>
  <si>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</si>
  <si>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</si>
  <si>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</si>
  <si>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</si>
  <si>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</si>
  <si>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</si>
  <si>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</si>
  <si>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</si>
  <si>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</si>
  <si>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</si>
  <si>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</si>
  <si>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</si>
  <si>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</si>
  <si>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</si>
  <si>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</si>
  <si>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</si>
  <si>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</si>
  <si>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</si>
  <si>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</si>
  <si>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</si>
  <si>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</si>
  <si>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</si>
  <si>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</si>
  <si>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</si>
  <si>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</si>
  <si>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</si>
  <si>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</si>
  <si>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</si>
  <si>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</si>
  <si>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</si>
  <si>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</si>
  <si>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</si>
  <si>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</si>
  <si>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</si>
  <si>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</si>
  <si>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</si>
  <si>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</si>
  <si>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</si>
  <si>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</si>
  <si>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</si>
  <si>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</si>
  <si>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</si>
  <si>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</si>
  <si>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</si>
  <si>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</si>
  <si>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</si>
  <si>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</si>
  <si>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</si>
  <si>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</si>
  <si>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</si>
  <si>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</si>
  <si>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</si>
  <si>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</si>
  <si>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</si>
  <si>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</si>
  <si>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</si>
  <si>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</si>
  <si>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</si>
  <si>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</si>
  <si>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</si>
  <si>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</si>
  <si>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</si>
  <si>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</si>
  <si>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</si>
  <si>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</si>
  <si>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</si>
  <si>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</si>
  <si>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</si>
  <si>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</si>
  <si>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</si>
  <si>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</si>
  <si>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</si>
  <si>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</si>
  <si>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</si>
  <si>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</si>
  <si>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</si>
  <si>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</si>
  <si>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</si>
  <si>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</si>
  <si>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</si>
  <si>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</si>
  <si>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</si>
  <si>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</si>
  <si>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</si>
  <si>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</si>
  <si>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</si>
  <si>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</si>
  <si>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</si>
  <si>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</si>
  <si>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</si>
  <si>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</si>
  <si>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</si>
  <si>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</si>
  <si>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</si>
  <si>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</si>
  <si>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</si>
  <si>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</si>
  <si>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</si>
  <si>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</si>
  <si>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</si>
  <si>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</si>
  <si>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</si>
  <si>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</si>
  <si>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</si>
  <si>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</si>
  <si>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</si>
  <si>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</si>
  <si>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</si>
  <si>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</si>
  <si>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</si>
  <si>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</si>
  <si>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</si>
  <si>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</si>
  <si>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</si>
  <si>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</si>
  <si>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</si>
  <si>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</si>
  <si>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</si>
  <si>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</si>
  <si>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</si>
  <si>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</si>
  <si>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</si>
  <si>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</si>
  <si>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</si>
  <si>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</si>
  <si>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</si>
  <si>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</si>
  <si>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</si>
  <si>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</si>
  <si>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</si>
  <si>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</si>
  <si>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</si>
  <si>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</si>
  <si>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</si>
  <si>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</si>
  <si>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</si>
  <si>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</si>
  <si>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</si>
  <si>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</si>
  <si>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</si>
  <si>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</si>
  <si>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</si>
  <si>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</si>
  <si>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</si>
  <si>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</si>
  <si>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</si>
  <si>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</si>
  <si>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</si>
  <si>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</si>
  <si>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</si>
  <si>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</si>
  <si>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</si>
  <si>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</si>
  <si>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</si>
  <si>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</si>
  <si>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</si>
  <si>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</si>
  <si>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</si>
  <si>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</si>
  <si>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</si>
  <si>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</si>
  <si>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</si>
  <si>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</si>
  <si>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</si>
  <si>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</si>
  <si>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</si>
  <si>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</si>
  <si>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</si>
  <si>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</si>
  <si>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</si>
  <si>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</si>
  <si>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</si>
  <si>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</si>
  <si>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</si>
  <si>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</si>
  <si>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</si>
  <si>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</si>
  <si>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</si>
  <si>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</si>
  <si>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</si>
  <si>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</si>
  <si>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</si>
  <si>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</si>
  <si>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</si>
  <si>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</si>
  <si>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</si>
  <si>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</si>
  <si>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</si>
  <si>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</si>
  <si>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</si>
  <si>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</si>
  <si>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</si>
  <si>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</si>
  <si>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</si>
  <si>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</si>
  <si>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</si>
  <si>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</si>
  <si>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</si>
  <si>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</si>
  <si>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</si>
  <si>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</si>
  <si>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</si>
  <si>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</si>
  <si>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</si>
  <si>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</si>
  <si>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</si>
  <si>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</si>
  <si>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</si>
  <si>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</si>
  <si>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</si>
  <si>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</si>
  <si>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</si>
  <si>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</si>
  <si>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</si>
  <si>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</si>
  <si>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</si>
  <si>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</si>
  <si>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</si>
  <si>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</si>
  <si>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</si>
  <si>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</si>
  <si>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</si>
  <si>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</si>
  <si>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</si>
  <si>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</si>
  <si>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</si>
  <si>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</si>
  <si>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</si>
  <si>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</si>
  <si>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</si>
  <si>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</si>
  <si>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</si>
  <si>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</si>
  <si>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</si>
  <si>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</si>
  <si>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</si>
  <si>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</si>
  <si>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</si>
  <si>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</si>
  <si>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</si>
  <si>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</si>
  <si>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</si>
  <si>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</si>
  <si>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</si>
  <si>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</si>
  <si>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</si>
  <si>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</si>
  <si>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</si>
  <si>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</si>
  <si>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</si>
  <si>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</si>
  <si>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</si>
  <si>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</si>
  <si>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</si>
  <si>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</si>
  <si>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</si>
  <si>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</si>
  <si>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</si>
  <si>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</si>
  <si>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</si>
  <si>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</si>
  <si>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</si>
  <si>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</si>
  <si>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</si>
  <si>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</si>
  <si>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</si>
  <si>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</si>
  <si>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</si>
  <si>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</si>
  <si>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</si>
  <si>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</si>
  <si>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</si>
  <si>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</si>
  <si>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</si>
  <si>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</si>
  <si>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</si>
  <si>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</si>
  <si>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</si>
  <si>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</si>
  <si>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</si>
  <si>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</si>
  <si>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</si>
  <si>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</si>
  <si>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</si>
  <si>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</si>
  <si>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</si>
  <si>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</si>
  <si>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</si>
  <si>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</si>
  <si>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</si>
  <si>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</si>
  <si>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</si>
  <si>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</si>
  <si>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</si>
  <si>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</si>
  <si>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</si>
  <si>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</si>
  <si>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</si>
  <si>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</si>
  <si>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</si>
  <si>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</si>
  <si>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</si>
  <si>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</si>
  <si>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</si>
  <si>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</si>
  <si>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</si>
  <si>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</si>
  <si>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</si>
  <si>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</si>
  <si>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</si>
  <si>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</si>
  <si>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</si>
  <si>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</si>
  <si>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</si>
  <si>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</si>
  <si>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</si>
  <si>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</si>
  <si>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</si>
  <si>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</si>
  <si>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</si>
  <si>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</si>
  <si>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</si>
  <si>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</si>
  <si>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</si>
  <si>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</si>
  <si>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</si>
  <si>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</si>
  <si>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</si>
  <si>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</si>
  <si>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</si>
  <si>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</si>
  <si>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</si>
  <si>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</si>
  <si>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</si>
  <si>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</si>
  <si>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</si>
  <si>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</si>
  <si>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</si>
  <si>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</si>
  <si>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</si>
  <si>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</si>
  <si>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</si>
  <si>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</si>
  <si>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</si>
  <si>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</si>
  <si>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</si>
  <si>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</si>
  <si>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</si>
  <si>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</si>
  <si>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</si>
  <si>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</si>
  <si>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</si>
  <si>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</si>
  <si>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</si>
  <si>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</si>
  <si>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</si>
  <si>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</si>
  <si>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</si>
  <si>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</si>
  <si>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</si>
  <si>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</si>
  <si>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</si>
  <si>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</si>
  <si>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</si>
  <si>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</si>
  <si>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</si>
  <si>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</si>
  <si>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</si>
  <si>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</si>
  <si>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</si>
  <si>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</si>
  <si>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</si>
  <si>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</si>
  <si>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</si>
  <si>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</si>
  <si>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</si>
  <si>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</si>
  <si>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</si>
  <si>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</si>
  <si>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</si>
  <si>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</si>
  <si>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</si>
  <si>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</si>
  <si>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</si>
  <si>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</si>
  <si>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</si>
  <si>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</si>
  <si>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</si>
  <si>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</si>
  <si>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</si>
  <si>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</si>
  <si>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</si>
  <si>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</si>
  <si>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</si>
  <si>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</si>
  <si>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</si>
  <si>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</si>
  <si>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</si>
  <si>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</si>
  <si>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</si>
  <si>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</si>
  <si>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</si>
  <si>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</si>
  <si>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</si>
  <si>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</si>
  <si>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</si>
  <si>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</si>
  <si>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</si>
  <si>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</si>
  <si>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</si>
  <si>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</si>
  <si>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</si>
  <si>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</si>
  <si>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</si>
  <si>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</si>
  <si>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</si>
  <si>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</si>
  <si>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</si>
  <si>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</si>
  <si>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</si>
  <si>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</si>
  <si>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</si>
  <si>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</si>
  <si>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</si>
  <si>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</si>
  <si>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</si>
  <si>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</si>
  <si>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</si>
  <si>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</si>
  <si>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</si>
  <si>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</si>
  <si>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</si>
  <si>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</si>
  <si>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</si>
  <si>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</si>
  <si>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</si>
  <si>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</si>
  <si>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</si>
  <si>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</si>
  <si>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</si>
  <si>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</si>
  <si>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</si>
  <si>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</si>
  <si>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</si>
  <si>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</si>
  <si>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</si>
  <si>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</si>
  <si>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</si>
  <si>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</si>
  <si>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</si>
  <si>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</si>
  <si>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</si>
  <si>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</si>
  <si>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</si>
  <si>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</si>
  <si>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</si>
  <si>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</si>
  <si>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</si>
  <si>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</si>
  <si>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</si>
  <si>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</si>
  <si>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</si>
  <si>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</si>
  <si>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</si>
  <si>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</si>
  <si>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</si>
  <si>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</si>
  <si>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</si>
  <si>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</si>
  <si>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</si>
  <si>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</si>
  <si>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</si>
  <si>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</si>
  <si>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</si>
  <si>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</si>
  <si>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</si>
  <si>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</si>
  <si>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</si>
  <si>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</si>
  <si>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</si>
  <si>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</si>
  <si>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</si>
  <si>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</si>
  <si>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</si>
  <si>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</si>
  <si>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</si>
  <si>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</si>
  <si>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</si>
  <si>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</si>
  <si>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</si>
  <si>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</si>
  <si>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</si>
  <si>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</si>
  <si>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</si>
  <si>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</si>
  <si>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</si>
  <si>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</si>
  <si>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</si>
  <si>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</si>
  <si>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</si>
  <si>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</si>
  <si>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</si>
  <si>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</si>
  <si>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</si>
  <si>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</si>
  <si>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</si>
  <si>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</si>
  <si>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</si>
  <si>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</si>
  <si>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</si>
  <si>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</si>
  <si>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</si>
  <si>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</si>
  <si>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</si>
  <si>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</si>
  <si>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</si>
  <si>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</si>
  <si>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</si>
  <si>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</si>
  <si>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</si>
  <si>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</si>
  <si>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</si>
  <si>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</si>
  <si>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</si>
  <si>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</si>
  <si>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</si>
  <si>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</si>
  <si>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</si>
  <si>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</si>
  <si>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</si>
  <si>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</si>
  <si>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</si>
  <si>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</si>
  <si>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</si>
  <si>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</si>
  <si>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</si>
  <si>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</si>
  <si>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</si>
  <si>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</si>
  <si>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</si>
  <si>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</si>
  <si>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</si>
  <si>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</si>
  <si>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</si>
  <si>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</si>
  <si>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</si>
  <si>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</si>
  <si>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</si>
  <si>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</si>
  <si>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</si>
  <si>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</si>
  <si>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</si>
  <si>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</si>
  <si>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</si>
  <si>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</si>
  <si>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</si>
  <si>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</si>
  <si>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</si>
  <si>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</si>
  <si>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</si>
  <si>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</si>
  <si>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</si>
  <si>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</si>
  <si>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</si>
  <si>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</si>
  <si>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</si>
  <si>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</si>
  <si>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</si>
  <si>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</si>
  <si>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</si>
  <si>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</si>
  <si>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</si>
  <si>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</si>
  <si>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</si>
  <si>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</si>
  <si>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</si>
  <si>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</si>
  <si>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</si>
  <si>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</si>
  <si>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</si>
  <si>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</si>
  <si>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</si>
  <si>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</si>
  <si>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</si>
  <si>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</si>
  <si>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</si>
  <si>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</si>
  <si>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</si>
  <si>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</si>
  <si>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</si>
  <si>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</si>
  <si>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</si>
  <si>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</si>
  <si>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</si>
  <si>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</si>
  <si>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</si>
  <si>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</si>
  <si>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</si>
  <si>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</si>
  <si>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</si>
  <si>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</si>
  <si>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</si>
  <si>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</si>
  <si>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</si>
  <si>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</si>
  <si>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</si>
  <si>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</si>
  <si>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</si>
  <si>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</si>
  <si>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</si>
  <si>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</si>
  <si>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</si>
  <si>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</si>
  <si>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</si>
  <si>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</si>
  <si>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</si>
  <si>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</si>
  <si>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</si>
  <si>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</si>
  <si>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</si>
  <si>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</si>
  <si>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</si>
  <si>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</si>
  <si>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</si>
  <si>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</si>
  <si>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</si>
  <si>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</si>
  <si>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</si>
  <si>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</si>
  <si>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</si>
  <si>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</si>
  <si>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</si>
  <si>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</si>
  <si>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</si>
  <si>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</si>
  <si>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</si>
  <si>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</si>
  <si>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</si>
  <si>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</si>
  <si>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</si>
  <si>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</si>
  <si>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</si>
  <si>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</si>
  <si>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</si>
  <si>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</si>
  <si>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</si>
  <si>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</si>
  <si>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</si>
  <si>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</si>
  <si>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</si>
  <si>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</si>
  <si>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</si>
  <si>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</si>
  <si>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</si>
  <si>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</si>
  <si>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</si>
  <si>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</si>
  <si>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</si>
  <si>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</si>
  <si>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</si>
  <si>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</si>
  <si>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</si>
  <si>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</si>
  <si>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</si>
  <si>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</si>
  <si>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</si>
  <si>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</si>
  <si>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</si>
  <si>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</si>
  <si>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</si>
  <si>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</si>
  <si>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</si>
  <si>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</si>
  <si>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</si>
  <si>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</si>
  <si>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</si>
  <si>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</si>
  <si>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</si>
  <si>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</si>
  <si>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</si>
  <si>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</si>
  <si>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</si>
  <si>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</si>
  <si>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</si>
  <si>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</si>
  <si>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</si>
  <si>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</si>
  <si>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</si>
  <si>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</si>
  <si>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</si>
  <si>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</si>
  <si>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</si>
  <si>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</si>
  <si>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</si>
  <si>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</si>
  <si>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</si>
  <si>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</si>
  <si>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</si>
  <si>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</si>
  <si>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</si>
  <si>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</si>
  <si>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</si>
  <si>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</si>
  <si>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</si>
  <si>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</si>
  <si>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</si>
  <si>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</si>
  <si>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</si>
  <si>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</si>
  <si>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</si>
  <si>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</si>
  <si>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</si>
  <si>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</si>
  <si>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</si>
  <si>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</si>
  <si>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</si>
  <si>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</si>
  <si>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</si>
  <si>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</si>
  <si>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</si>
  <si>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</si>
  <si>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</si>
  <si>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</si>
  <si>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</si>
  <si>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</si>
  <si>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</si>
  <si>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</si>
  <si>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</si>
  <si>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</si>
  <si>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</si>
  <si>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</si>
  <si>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</si>
  <si>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</si>
  <si>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</si>
  <si>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</si>
  <si>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</si>
  <si>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</si>
  <si>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</si>
  <si>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</si>
  <si>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</si>
  <si>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</si>
  <si>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</si>
  <si>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</si>
  <si>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</si>
  <si>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</si>
  <si>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</si>
  <si>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</si>
  <si>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</si>
  <si>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</si>
  <si>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</si>
  <si>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</si>
  <si>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</si>
  <si>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</si>
  <si>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</si>
  <si>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</si>
  <si>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</si>
  <si>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</si>
  <si>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</si>
  <si>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</si>
  <si>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</si>
  <si>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</si>
  <si>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</si>
  <si>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</si>
  <si>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</si>
  <si>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</si>
  <si>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</si>
  <si>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</si>
  <si>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</si>
  <si>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</si>
  <si>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</si>
  <si>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</si>
  <si>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</si>
  <si>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</si>
  <si>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</si>
  <si>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</si>
  <si>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</si>
  <si>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</si>
  <si>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</si>
  <si>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</si>
  <si>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</si>
  <si>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</si>
  <si>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</si>
  <si>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</si>
  <si>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</si>
  <si>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</si>
  <si>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</si>
  <si>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</si>
  <si>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</si>
  <si>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</si>
  <si>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</si>
  <si>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</si>
  <si>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</si>
  <si>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</si>
  <si>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</si>
  <si>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</si>
  <si>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</si>
  <si>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</si>
  <si>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</si>
  <si>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</si>
  <si>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</si>
  <si>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</si>
  <si>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</si>
  <si>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</si>
  <si>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</si>
  <si>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</si>
  <si>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</si>
  <si>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</si>
  <si>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</si>
  <si>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</si>
  <si>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</si>
  <si>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</si>
  <si>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</si>
  <si>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</si>
  <si>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</si>
  <si>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</si>
  <si>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</si>
  <si>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</si>
  <si>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</si>
  <si>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</si>
  <si>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</si>
  <si>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</si>
  <si>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</si>
  <si>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</si>
  <si>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</si>
  <si>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</si>
  <si>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</si>
  <si>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</si>
  <si>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</si>
  <si>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</si>
  <si>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</si>
  <si>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</si>
  <si>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</si>
  <si>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</si>
  <si>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</si>
  <si>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</si>
  <si>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</si>
  <si>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</si>
  <si>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</si>
  <si>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</si>
  <si>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</si>
  <si>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</si>
  <si>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</si>
  <si>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</si>
  <si>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</si>
  <si>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</si>
  <si>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</si>
  <si>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</si>
  <si>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</si>
  <si>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</si>
  <si>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</si>
  <si>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</si>
  <si>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</si>
  <si>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</si>
  <si>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</si>
  <si>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</si>
  <si>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</si>
  <si>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</si>
  <si>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</si>
  <si>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</si>
  <si>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</si>
  <si>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</si>
  <si>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</si>
  <si>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</si>
  <si>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</si>
  <si>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</si>
  <si>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</si>
  <si>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</si>
  <si>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</si>
  <si>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</si>
  <si>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</si>
  <si>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</si>
  <si>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</si>
  <si>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</si>
  <si>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</si>
  <si>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</si>
  <si>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</si>
  <si>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</si>
  <si>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</si>
  <si>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</si>
  <si>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</si>
  <si>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</si>
  <si>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</si>
  <si>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</si>
  <si>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</si>
  <si>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</si>
  <si>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</si>
  <si>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</si>
  <si>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</si>
  <si>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</si>
  <si>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</si>
  <si>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</si>
  <si>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</si>
  <si>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</si>
  <si>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</si>
  <si>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</si>
  <si>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</si>
  <si>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</si>
  <si>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</si>
  <si>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</si>
  <si>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</si>
  <si>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</si>
  <si>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</si>
  <si>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</si>
  <si>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</si>
  <si>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</si>
  <si>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</si>
  <si>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</si>
  <si>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</si>
  <si>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</si>
  <si>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</si>
  <si>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</si>
  <si>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</si>
  <si>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</si>
  <si>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</si>
  <si>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</si>
  <si>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</si>
  <si>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</si>
  <si>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</si>
  <si>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</si>
  <si>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</si>
  <si>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</si>
  <si>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</si>
  <si>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</si>
  <si>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</si>
  <si>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</si>
  <si>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</si>
  <si>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</si>
  <si>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</si>
  <si>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</si>
  <si>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</si>
  <si>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</si>
  <si>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</si>
  <si>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</si>
  <si>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</si>
  <si>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</si>
  <si>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</si>
  <si>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</si>
  <si>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</si>
  <si>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</si>
  <si>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</si>
  <si>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</si>
  <si>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</si>
  <si>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</si>
  <si>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</si>
  <si>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</si>
  <si>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</si>
  <si>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</si>
  <si>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</si>
  <si>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</si>
  <si>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</si>
  <si>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</si>
  <si>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</si>
  <si>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</si>
  <si>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</si>
  <si>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</si>
  <si>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</si>
  <si>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</si>
  <si>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</si>
  <si>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</si>
  <si>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</si>
  <si>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</si>
  <si>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</si>
  <si>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</si>
  <si>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</si>
  <si>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</si>
  <si>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</si>
  <si>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</si>
  <si>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</si>
  <si>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</si>
  <si>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</si>
  <si>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</si>
  <si>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</si>
  <si>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</si>
  <si>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</si>
  <si>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</si>
  <si>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</si>
  <si>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</si>
  <si>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</si>
  <si>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</si>
  <si>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</si>
  <si>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</si>
  <si>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</si>
  <si>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</si>
  <si>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</si>
  <si>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</si>
  <si>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</si>
  <si>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</si>
  <si>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</si>
  <si>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</si>
  <si>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</si>
  <si>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</si>
  <si>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</si>
  <si>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</si>
  <si>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</si>
  <si>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</si>
  <si>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</si>
  <si>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</si>
  <si>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</si>
  <si>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</si>
  <si>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</si>
  <si>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</si>
  <si>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</si>
  <si>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</si>
  <si>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</si>
  <si>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</si>
  <si>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</si>
  <si>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</si>
  <si>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</si>
  <si>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</si>
  <si>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</si>
  <si>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</si>
  <si>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</si>
  <si>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</si>
  <si>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</si>
  <si>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</si>
  <si>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</si>
  <si>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</si>
  <si>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</si>
  <si>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</si>
  <si>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</si>
  <si>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</si>
  <si>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</si>
  <si>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</si>
  <si>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</si>
  <si>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</si>
  <si>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</si>
  <si>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</si>
  <si>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</si>
  <si>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</si>
  <si>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</si>
  <si>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</si>
  <si>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</si>
  <si>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</si>
  <si>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</si>
  <si>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</si>
  <si>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</si>
  <si>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</si>
  <si>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</si>
  <si>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</si>
  <si>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</si>
  <si>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</si>
  <si>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</si>
  <si>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</si>
  <si>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</si>
  <si>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</si>
  <si>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</si>
  <si>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</si>
  <si>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</si>
  <si>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</si>
  <si>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</si>
  <si>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</si>
  <si>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</si>
  <si>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</si>
  <si>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</si>
  <si>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</si>
  <si>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</si>
  <si>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</si>
  <si>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</si>
  <si>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</si>
  <si>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</si>
  <si>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</si>
  <si>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</si>
  <si>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</si>
  <si>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</si>
  <si>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</si>
  <si>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</si>
  <si>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</si>
  <si>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</si>
  <si>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</si>
  <si>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</si>
  <si>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</si>
  <si>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</si>
  <si>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</si>
  <si>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</si>
  <si>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</si>
  <si>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</si>
  <si>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</si>
  <si>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</si>
  <si>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</si>
  <si>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</si>
  <si>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</si>
  <si>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</si>
  <si>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</si>
  <si>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</si>
  <si>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</si>
  <si>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</si>
  <si>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</si>
  <si>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</si>
  <si>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</si>
  <si>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</si>
  <si>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</si>
  <si>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</si>
  <si>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</si>
  <si>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</si>
  <si>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</si>
  <si>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</si>
  <si>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</si>
  <si>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</si>
  <si>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</si>
  <si>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</si>
  <si>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</si>
  <si>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</si>
  <si>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</si>
  <si>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</si>
  <si>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</si>
  <si>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</si>
  <si>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</si>
  <si>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</si>
  <si>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</si>
  <si>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</si>
  <si>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</si>
  <si>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</si>
  <si>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</si>
  <si>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</si>
  <si>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</si>
  <si>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</si>
  <si>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</si>
  <si>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</si>
  <si>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</si>
  <si>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</si>
  <si>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</si>
  <si>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</si>
  <si>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</si>
  <si>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</si>
  <si>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</si>
  <si>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</si>
  <si>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</si>
  <si>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</si>
  <si>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</si>
  <si>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</si>
  <si>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</si>
  <si>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</si>
  <si>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</si>
  <si>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</si>
  <si>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</si>
  <si>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</si>
  <si>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</si>
  <si>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</si>
  <si>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</si>
  <si>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</si>
  <si>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</si>
  <si>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</si>
  <si>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</si>
  <si>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</si>
  <si>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</si>
  <si>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</si>
  <si>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</si>
  <si>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</si>
  <si>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</si>
  <si>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</si>
  <si>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</si>
  <si>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</si>
  <si>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</si>
  <si>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</si>
  <si>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</si>
  <si>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</si>
  <si>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</si>
  <si>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</si>
  <si>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</si>
  <si>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</si>
  <si>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</si>
  <si>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</si>
  <si>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</si>
  <si>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</si>
  <si>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</si>
  <si>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</si>
  <si>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</si>
  <si>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</si>
  <si>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</si>
  <si>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</si>
  <si>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</si>
  <si>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</si>
  <si>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</si>
  <si>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</si>
  <si>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</si>
  <si>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</si>
  <si>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</si>
  <si>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</si>
  <si>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</si>
  <si>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</si>
  <si>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</si>
  <si>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</si>
  <si>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</si>
  <si>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</si>
  <si>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</si>
  <si>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</si>
  <si>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</si>
  <si>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</si>
  <si>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</si>
  <si>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</si>
  <si>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</si>
  <si>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</si>
  <si>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</si>
  <si>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</si>
  <si>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</si>
  <si>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</si>
  <si>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</si>
  <si>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</si>
  <si>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</si>
  <si>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</si>
  <si>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</si>
  <si>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</si>
  <si>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</si>
  <si>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</si>
  <si>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</si>
  <si>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</si>
  <si>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</si>
  <si>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</si>
  <si>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</si>
  <si>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</si>
  <si>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</si>
  <si>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</si>
  <si>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</si>
  <si>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</si>
  <si>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</si>
  <si>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</si>
  <si>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</si>
  <si>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</si>
  <si>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</si>
  <si>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</si>
  <si>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</si>
  <si>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</si>
  <si>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</si>
  <si>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</si>
  <si>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</si>
  <si>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</si>
  <si>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</si>
  <si>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</si>
  <si>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</si>
  <si>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</si>
  <si>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</si>
  <si>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</si>
  <si>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</si>
  <si>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</si>
  <si>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</si>
  <si>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</si>
  <si>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</si>
  <si>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</si>
  <si>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</si>
  <si>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</si>
  <si>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</si>
  <si>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</si>
  <si>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</si>
  <si>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</si>
  <si>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</si>
  <si>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</si>
  <si>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</si>
  <si>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</si>
  <si>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</si>
  <si>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</si>
  <si>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</si>
  <si>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</si>
  <si>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</si>
  <si>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</si>
  <si>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</si>
  <si>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</si>
  <si>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</si>
  <si>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</si>
  <si>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</si>
  <si>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</si>
  <si>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</si>
  <si>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</si>
  <si>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</si>
  <si>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</si>
  <si>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</si>
  <si>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</si>
  <si>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</si>
  <si>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</si>
  <si>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</si>
  <si>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</si>
  <si>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</si>
  <si>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</si>
  <si>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</si>
  <si>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</si>
  <si>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</si>
  <si>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</si>
  <si>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</si>
  <si>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</si>
  <si>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</si>
  <si>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</si>
  <si>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</si>
  <si>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</si>
  <si>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</si>
  <si>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</si>
  <si>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</si>
  <si>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</si>
  <si>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</si>
  <si>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</si>
  <si>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</si>
  <si>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</si>
  <si>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</si>
  <si>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</si>
  <si>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</si>
  <si>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</si>
  <si>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</si>
  <si>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</si>
  <si>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</si>
  <si>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</si>
  <si>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</si>
  <si>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</si>
  <si>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</si>
  <si>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</si>
  <si>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</si>
  <si>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</si>
  <si>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</si>
  <si>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</si>
  <si>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</si>
  <si>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</si>
  <si>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</si>
  <si>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</si>
  <si>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</si>
  <si>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</si>
  <si>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</si>
  <si>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</si>
  <si>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</si>
  <si>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</si>
  <si>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</si>
  <si>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</si>
  <si>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</si>
  <si>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</si>
  <si>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</si>
  <si>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</si>
  <si>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</si>
  <si>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</si>
  <si>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</si>
  <si>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</si>
  <si>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</si>
  <si>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</si>
  <si>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</si>
  <si>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</si>
  <si>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</si>
  <si>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</si>
  <si>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</si>
  <si>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</si>
  <si>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</si>
  <si>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</si>
  <si>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</si>
  <si>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</si>
  <si>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</si>
  <si>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</si>
  <si>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</si>
  <si>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</si>
  <si>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</si>
  <si>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</si>
  <si>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</si>
  <si>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</si>
  <si>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</si>
  <si>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</si>
  <si>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</si>
  <si>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</si>
  <si>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</si>
  <si>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</si>
  <si>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</si>
  <si>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</si>
  <si>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</si>
  <si>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</si>
  <si>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</si>
  <si>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</si>
  <si>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</si>
  <si>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</si>
  <si>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</si>
  <si>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</si>
  <si>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</si>
  <si>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</si>
  <si>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</si>
  <si>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</si>
  <si>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</si>
  <si>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</si>
  <si>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</si>
  <si>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</si>
  <si>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</si>
  <si>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</si>
  <si>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</si>
  <si>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</si>
  <si>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</si>
  <si>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</si>
  <si>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</si>
  <si>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</si>
  <si>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</si>
  <si>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</si>
  <si>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</si>
  <si>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</si>
  <si>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</si>
  <si>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</si>
  <si>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</si>
  <si>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</si>
  <si>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</si>
  <si>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</si>
  <si>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</si>
  <si>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</si>
  <si>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</si>
  <si>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</si>
  <si>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</si>
  <si>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</si>
  <si>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</si>
  <si>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</si>
  <si>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</si>
  <si>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</si>
  <si>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</si>
  <si>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</si>
  <si>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</si>
  <si>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</si>
  <si>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</si>
  <si>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</si>
  <si>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</si>
  <si>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</si>
  <si>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</si>
  <si>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</si>
  <si>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</si>
  <si>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</si>
  <si>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</si>
  <si>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</si>
  <si>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</si>
  <si>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</si>
  <si>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</si>
  <si>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</si>
  <si>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</si>
  <si>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</si>
  <si>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</si>
  <si>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</si>
  <si>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</si>
  <si>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</si>
  <si>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</si>
  <si>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</si>
  <si>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</si>
  <si>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</si>
  <si>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</si>
  <si>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</si>
  <si>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</si>
  <si>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</si>
  <si>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</si>
  <si>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</si>
  <si>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</si>
  <si>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</si>
  <si>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</si>
  <si>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</si>
  <si>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</si>
  <si>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</si>
  <si>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</si>
  <si>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</si>
  <si>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</si>
  <si>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</si>
  <si>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</si>
  <si>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</si>
  <si>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</si>
  <si>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</si>
  <si>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</si>
  <si>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</si>
  <si>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</si>
  <si>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</si>
  <si>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</si>
  <si>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</si>
  <si>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</si>
  <si>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</si>
  <si>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</si>
  <si>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</si>
  <si>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</si>
  <si>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</si>
  <si>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</si>
  <si>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</si>
  <si>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</si>
  <si>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</si>
  <si>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</si>
  <si>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</si>
  <si>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</si>
  <si>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</si>
  <si>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</si>
  <si>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</si>
  <si>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</si>
  <si>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</si>
  <si>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</si>
  <si>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</si>
  <si>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</si>
  <si>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</si>
  <si>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</si>
  <si>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</si>
  <si>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</si>
  <si>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</si>
  <si>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</si>
  <si>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</si>
  <si>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</si>
  <si>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</si>
  <si>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</si>
  <si>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</si>
  <si>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</si>
  <si>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</si>
  <si>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</si>
  <si>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</si>
  <si>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</si>
  <si>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</si>
  <si>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</si>
  <si>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</si>
  <si>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</si>
  <si>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</si>
  <si>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</si>
  <si>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</si>
  <si>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</si>
  <si>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</si>
  <si>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</si>
  <si>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</si>
  <si>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</si>
  <si>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</si>
  <si>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</si>
  <si>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</si>
  <si>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</si>
  <si>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</si>
  <si>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</si>
  <si>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</si>
  <si>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</si>
  <si>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</si>
  <si>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</si>
  <si>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</si>
  <si>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</si>
  <si>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</si>
  <si>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</si>
  <si>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</si>
  <si>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</si>
  <si>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</si>
  <si>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</si>
  <si>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</si>
  <si>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</si>
  <si>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</si>
  <si>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</si>
  <si>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</si>
  <si>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</si>
  <si>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</si>
  <si>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</si>
  <si>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</si>
  <si>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</si>
  <si>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</si>
  <si>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</si>
  <si>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</si>
  <si>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</si>
  <si>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</si>
  <si>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</si>
  <si>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</si>
  <si>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</si>
  <si>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</si>
  <si>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</si>
  <si>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</si>
  <si>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</si>
  <si>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</si>
  <si>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</si>
  <si>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</si>
  <si>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</si>
  <si>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</si>
  <si>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</si>
  <si>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</si>
  <si>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</si>
  <si>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</si>
  <si>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</si>
  <si>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</si>
  <si>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</si>
  <si>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</si>
  <si>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</si>
  <si>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</si>
  <si>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</si>
  <si>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</si>
  <si>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</si>
  <si>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</si>
  <si>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</si>
  <si>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</si>
  <si>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</si>
  <si>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</si>
  <si>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</si>
  <si>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</si>
  <si>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</si>
  <si>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</si>
  <si>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</si>
  <si>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</si>
  <si>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</si>
  <si>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</si>
  <si>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</si>
  <si>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</si>
  <si>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</si>
  <si>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</si>
  <si>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</si>
  <si>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</si>
  <si>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</si>
  <si>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</si>
  <si>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</si>
  <si>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</si>
  <si>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</si>
  <si>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</si>
  <si>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</si>
  <si>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</si>
  <si>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</si>
  <si>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</si>
  <si>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</si>
  <si>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</si>
  <si>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</si>
  <si>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</si>
  <si>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</si>
  <si>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</si>
  <si>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</si>
  <si>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</si>
  <si>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</si>
  <si>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</si>
  <si>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</si>
  <si>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</si>
  <si>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</si>
  <si>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</si>
  <si>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</si>
  <si>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</si>
  <si>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</si>
  <si>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</si>
  <si>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</si>
  <si>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</si>
  <si>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</si>
  <si>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</si>
  <si>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</si>
  <si>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</si>
  <si>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</si>
  <si>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</si>
  <si>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</si>
  <si>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</si>
  <si>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</si>
  <si>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</si>
  <si>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</si>
  <si>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</si>
  <si>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</si>
  <si>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</si>
  <si>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</si>
  <si>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</si>
  <si>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</si>
  <si>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</si>
  <si>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</si>
  <si>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</si>
  <si>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</si>
  <si>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</si>
  <si>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</si>
  <si>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</si>
  <si>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</si>
  <si>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</si>
  <si>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</si>
  <si>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</si>
  <si>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</si>
  <si>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</si>
  <si>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</si>
  <si>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</si>
  <si>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</si>
  <si>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</si>
  <si>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</si>
  <si>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</si>
  <si>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</si>
  <si>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</si>
  <si>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</si>
  <si>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</si>
  <si>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</si>
  <si>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</si>
  <si>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</si>
  <si>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</si>
  <si>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</si>
  <si>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</si>
  <si>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</si>
  <si>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</si>
  <si>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</si>
  <si>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</si>
  <si>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</si>
  <si>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</si>
  <si>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</si>
  <si>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</si>
  <si>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</si>
  <si>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</si>
  <si>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</si>
  <si>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</si>
  <si>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</si>
  <si>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</si>
  <si>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</si>
  <si>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</si>
  <si>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</si>
  <si>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</si>
  <si>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</si>
  <si>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</si>
  <si>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</si>
  <si>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</si>
  <si>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</si>
  <si>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</si>
  <si>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</si>
  <si>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</si>
  <si>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</si>
  <si>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</si>
  <si>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</si>
  <si>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</si>
  <si>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</si>
  <si>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</si>
  <si>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</si>
  <si>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</si>
  <si>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</si>
  <si>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</si>
  <si>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</si>
  <si>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</si>
  <si>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</si>
  <si>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</si>
  <si>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</si>
  <si>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</si>
  <si>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</si>
  <si>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</si>
  <si>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</si>
  <si>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</si>
  <si>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</si>
  <si>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</si>
  <si>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</si>
  <si>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</si>
  <si>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</si>
  <si>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</si>
  <si>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</si>
  <si>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</si>
  <si>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</si>
  <si>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</si>
  <si>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</si>
  <si>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</si>
  <si>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</si>
  <si>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</si>
  <si>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</si>
  <si>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</si>
  <si>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</si>
  <si>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</si>
  <si>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</si>
  <si>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</si>
  <si>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</si>
  <si>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</si>
  <si>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</si>
  <si>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</si>
  <si>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</si>
  <si>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</si>
  <si>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</si>
  <si>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</si>
  <si>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</si>
  <si>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</si>
  <si>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</si>
  <si>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</si>
  <si>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</si>
  <si>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</si>
  <si>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</si>
  <si>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</si>
  <si>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</si>
  <si>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</si>
  <si>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</si>
  <si>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</si>
  <si>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</si>
  <si>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</si>
  <si>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</si>
  <si>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</si>
  <si>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</si>
  <si>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</si>
  <si>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</si>
  <si>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</si>
  <si>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</si>
  <si>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</si>
  <si>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</si>
  <si>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</si>
  <si>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</si>
  <si>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</si>
  <si>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</si>
  <si>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</si>
  <si>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</si>
  <si>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</si>
  <si>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</si>
  <si>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</si>
  <si>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</si>
  <si>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</si>
  <si>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</si>
  <si>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</si>
  <si>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</si>
  <si>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</si>
  <si>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</si>
  <si>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</si>
  <si>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</si>
  <si>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</si>
  <si>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</si>
  <si>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</si>
  <si>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</si>
  <si>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</si>
  <si>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</si>
  <si>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</si>
  <si>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</si>
  <si>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</si>
  <si>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</si>
  <si>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</si>
  <si>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</si>
  <si>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</si>
  <si>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</si>
  <si>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</si>
  <si>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</si>
  <si>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</si>
  <si>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</si>
  <si>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</si>
  <si>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</si>
  <si>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</si>
  <si>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</si>
  <si>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</si>
  <si>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</si>
  <si>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</si>
  <si>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</si>
  <si>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</si>
  <si>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</si>
  <si>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</si>
  <si>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</si>
  <si>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</si>
  <si>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</si>
  <si>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</si>
  <si>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</si>
  <si>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</si>
  <si>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</si>
  <si>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</si>
  <si>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</si>
  <si>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</si>
  <si>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</si>
  <si>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</si>
  <si>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</si>
  <si>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</si>
  <si>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</si>
  <si>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</si>
  <si>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</si>
  <si>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</si>
  <si>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</si>
  <si>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</si>
  <si>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</si>
  <si>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</si>
  <si>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</si>
  <si>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</si>
  <si>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</si>
  <si>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</si>
  <si>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</si>
  <si>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</si>
  <si>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</si>
  <si>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</si>
  <si>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</si>
  <si>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</si>
  <si>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</si>
  <si>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</si>
  <si>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</si>
  <si>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</si>
  <si>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</si>
  <si>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</si>
  <si>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</si>
  <si>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</si>
  <si>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</si>
  <si>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</si>
  <si>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</si>
  <si>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</si>
  <si>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</si>
  <si>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</si>
  <si>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</si>
  <si>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</si>
  <si>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</si>
  <si>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</si>
  <si>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</si>
  <si>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</si>
  <si>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</si>
  <si>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</si>
  <si>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</si>
  <si>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</si>
  <si>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</si>
  <si>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</si>
  <si>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</si>
  <si>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</si>
  <si>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</si>
  <si>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</si>
  <si>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</si>
  <si>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</si>
  <si>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</si>
  <si>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</si>
  <si>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</si>
  <si>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</si>
  <si>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</si>
  <si>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</si>
  <si>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</si>
  <si>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</si>
  <si>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</si>
  <si>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</si>
  <si>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</si>
  <si>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</si>
  <si>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</si>
  <si>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</si>
  <si>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</si>
  <si>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</si>
  <si>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</si>
  <si>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</si>
  <si>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</si>
  <si>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</si>
  <si>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</si>
  <si>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</si>
  <si>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</si>
  <si>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</si>
  <si>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</si>
  <si>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</si>
  <si>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</si>
  <si>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</si>
  <si>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</si>
  <si>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</si>
  <si>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</si>
  <si>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</si>
  <si>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</si>
  <si>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</si>
  <si>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</si>
  <si>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</si>
  <si>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</si>
  <si>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</si>
  <si>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</si>
  <si>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</si>
  <si>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</si>
  <si>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</si>
  <si>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</si>
  <si>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</si>
  <si>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</si>
  <si>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</si>
  <si>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</si>
  <si>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</si>
  <si>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</si>
  <si>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</si>
  <si>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</si>
  <si>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</si>
  <si>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</si>
  <si>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</si>
  <si>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</si>
  <si>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</si>
  <si>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</si>
  <si>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</si>
  <si>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</si>
  <si>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</si>
  <si>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</si>
  <si>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</si>
  <si>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</si>
  <si>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</si>
  <si>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</si>
  <si>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</si>
  <si>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</si>
  <si>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</si>
  <si>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</si>
  <si>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</si>
  <si>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</si>
  <si>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</si>
  <si>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</si>
  <si>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</si>
  <si>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</si>
  <si>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</si>
  <si>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</si>
  <si>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</si>
  <si>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</si>
  <si>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</si>
  <si>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</si>
  <si>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</si>
  <si>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</si>
  <si>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</si>
  <si>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</si>
  <si>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</si>
  <si>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</si>
  <si>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</si>
  <si>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</si>
  <si>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</si>
  <si>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</si>
  <si>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</si>
  <si>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</si>
  <si>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</si>
  <si>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</si>
  <si>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</si>
  <si>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</si>
  <si>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</si>
  <si>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</si>
  <si>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</si>
  <si>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</si>
  <si>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</si>
  <si>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</si>
  <si>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</si>
  <si>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</si>
  <si>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</si>
  <si>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</si>
  <si>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</si>
  <si>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</si>
  <si>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</si>
  <si>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</si>
  <si>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</si>
  <si>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</si>
  <si>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</si>
  <si>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</si>
  <si>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</si>
  <si>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</si>
  <si>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</si>
  <si>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</si>
  <si>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</si>
  <si>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</si>
  <si>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</si>
  <si>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</si>
  <si>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</si>
  <si>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</si>
  <si>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</si>
  <si>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</si>
  <si>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</si>
  <si>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</si>
  <si>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</si>
  <si>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</si>
  <si>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</si>
  <si>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</si>
  <si>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</si>
  <si>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</si>
  <si>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</si>
  <si>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</si>
  <si>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</si>
  <si>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</si>
  <si>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</si>
  <si>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</si>
  <si>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</si>
  <si>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</si>
  <si>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</si>
  <si>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</si>
  <si>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</si>
  <si>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</si>
  <si>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</si>
  <si>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</si>
  <si>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</si>
  <si>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</si>
  <si>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</si>
  <si>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</si>
  <si>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</si>
  <si>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</si>
  <si>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</si>
  <si>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</si>
  <si>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</si>
  <si>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</si>
  <si>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</si>
  <si>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</si>
  <si>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</si>
  <si>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</si>
  <si>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</si>
  <si>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</si>
  <si>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</si>
  <si>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</si>
  <si>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</si>
  <si>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</si>
  <si>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</si>
  <si>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</si>
  <si>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</si>
  <si>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</si>
  <si>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</si>
  <si>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</si>
  <si>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</si>
  <si>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</si>
  <si>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</si>
  <si>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</si>
  <si>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</si>
  <si>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</si>
  <si>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</si>
  <si>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</si>
  <si>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</si>
  <si>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</si>
  <si>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</si>
  <si>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</si>
  <si>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</si>
  <si>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</si>
  <si>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</si>
  <si>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</si>
  <si>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</si>
  <si>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</si>
  <si>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</si>
  <si>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</si>
  <si>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</si>
  <si>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</si>
  <si>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</si>
  <si>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</si>
  <si>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</si>
  <si>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</si>
  <si>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</si>
  <si>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</si>
  <si>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</si>
  <si>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</si>
  <si>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</si>
  <si>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</si>
  <si>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</si>
  <si>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</si>
  <si>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</si>
  <si>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</si>
  <si>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</si>
  <si>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</si>
  <si>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</si>
  <si>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</si>
  <si>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</si>
  <si>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</si>
  <si>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</si>
  <si>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</si>
  <si>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</si>
  <si>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</si>
  <si>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</si>
  <si>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</si>
  <si>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</si>
  <si>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</si>
  <si>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</si>
  <si>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</si>
  <si>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</si>
  <si>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</si>
  <si>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</si>
  <si>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</si>
  <si>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</si>
  <si>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</si>
  <si>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</si>
  <si>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</si>
  <si>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</si>
  <si>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</si>
  <si>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</si>
  <si>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</si>
  <si>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</si>
  <si>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</si>
  <si>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</si>
  <si>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</si>
  <si>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</si>
  <si>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</si>
  <si>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</si>
  <si>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</si>
  <si>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</si>
  <si>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</si>
  <si>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</si>
  <si>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</si>
  <si>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</si>
  <si>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</si>
  <si>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</si>
  <si>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</si>
  <si>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</si>
  <si>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</si>
  <si>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</si>
  <si>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</si>
  <si>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</si>
  <si>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</si>
  <si>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</si>
  <si>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</si>
  <si>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</si>
  <si>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</si>
  <si>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</si>
  <si>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</si>
  <si>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</si>
  <si>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</si>
  <si>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</si>
  <si>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</si>
  <si>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</si>
  <si>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</si>
  <si>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</si>
  <si>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</si>
  <si>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</si>
  <si>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</si>
  <si>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</si>
  <si>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</si>
  <si>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</si>
  <si>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</si>
  <si>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</si>
  <si>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</si>
  <si>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</si>
  <si>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</si>
  <si>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</si>
  <si>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</si>
  <si>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</si>
  <si>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</si>
  <si>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</si>
  <si>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</si>
  <si>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</si>
  <si>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</si>
  <si>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</si>
  <si>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</si>
  <si>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</si>
  <si>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</si>
  <si>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</si>
  <si>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</si>
  <si>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</si>
  <si>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</si>
  <si>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</si>
  <si>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</si>
  <si>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</si>
  <si>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</si>
  <si>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</si>
  <si>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</si>
  <si>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</si>
  <si>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</si>
  <si>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</si>
  <si>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</si>
  <si>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</si>
  <si>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</si>
  <si>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</si>
  <si>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</si>
  <si>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</si>
  <si>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</si>
  <si>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</si>
  <si>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</si>
  <si>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</si>
  <si>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</si>
  <si>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</si>
  <si>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</si>
  <si>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</si>
  <si>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</si>
  <si>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</si>
  <si>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</si>
  <si>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</si>
  <si>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</si>
  <si>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</si>
  <si>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</si>
  <si>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</si>
  <si>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</si>
  <si>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</si>
  <si>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</si>
  <si>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</si>
  <si>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</si>
  <si>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</si>
  <si>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</si>
  <si>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</si>
  <si>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</si>
  <si>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</si>
  <si>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</si>
  <si>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</si>
  <si>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</si>
  <si>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</si>
  <si>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</si>
  <si>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</si>
  <si>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</si>
  <si>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</si>
  <si>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</si>
  <si>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</si>
  <si>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</si>
  <si>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</si>
  <si>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</si>
  <si>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</si>
  <si>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</si>
  <si>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</si>
  <si>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</si>
  <si>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</si>
  <si>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</si>
  <si>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</si>
  <si>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</si>
  <si>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</si>
  <si>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</si>
  <si>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</si>
  <si>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</si>
  <si>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</si>
  <si>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</si>
  <si>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</si>
  <si>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</si>
  <si>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</si>
  <si>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</si>
  <si>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</si>
  <si>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</si>
  <si>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</si>
  <si>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</si>
  <si>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</si>
  <si>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</si>
  <si>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</si>
  <si>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</si>
  <si>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</si>
  <si>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</si>
  <si>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</si>
  <si>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</si>
  <si>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</si>
  <si>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</si>
  <si>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</si>
  <si>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</si>
  <si>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</si>
  <si>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</si>
  <si>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</si>
  <si>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</si>
  <si>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</si>
  <si>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</si>
  <si>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</si>
  <si>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</si>
  <si>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</si>
  <si>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</si>
  <si>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</si>
  <si>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</si>
  <si>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</si>
  <si>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</si>
  <si>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</si>
  <si>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</si>
  <si>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</si>
  <si>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</si>
  <si>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</si>
  <si>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</si>
  <si>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</si>
  <si>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</si>
  <si>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</si>
  <si>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</si>
  <si>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</si>
  <si>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</si>
  <si>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</si>
  <si>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</si>
  <si>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</si>
  <si>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</si>
  <si>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</si>
  <si>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</si>
  <si>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</si>
  <si>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</si>
  <si>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</si>
  <si>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</si>
  <si>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</si>
  <si>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</si>
  <si>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</si>
  <si>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</si>
  <si>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</si>
  <si>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</si>
  <si>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</si>
  <si>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</si>
  <si>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</si>
  <si>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</si>
  <si>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</si>
  <si>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</si>
  <si>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</si>
  <si>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</si>
  <si>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</si>
  <si>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</si>
  <si>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</si>
  <si>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</si>
  <si>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</si>
  <si>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</si>
  <si>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</si>
  <si>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</si>
  <si>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</si>
  <si>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</si>
  <si>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</si>
  <si>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</si>
  <si>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</si>
  <si>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</si>
  <si>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</si>
  <si>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</si>
  <si>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</si>
  <si>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</si>
  <si>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</si>
  <si>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</si>
  <si>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</si>
  <si>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</si>
  <si>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</si>
  <si>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</si>
  <si>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</si>
  <si>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</si>
  <si>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</si>
  <si>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</si>
  <si>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</si>
  <si>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</si>
  <si>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</si>
  <si>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</si>
  <si>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</si>
  <si>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</si>
  <si>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</si>
  <si>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</si>
  <si>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</si>
  <si>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</si>
  <si>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</si>
  <si>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</si>
  <si>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</si>
  <si>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</si>
  <si>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</si>
  <si>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</si>
  <si>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</si>
  <si>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</si>
  <si>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</si>
  <si>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</si>
  <si>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</si>
  <si>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</si>
  <si>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</si>
  <si>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</si>
  <si>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</si>
  <si>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</si>
  <si>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</si>
  <si>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</si>
  <si>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</si>
  <si>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</si>
  <si>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</si>
  <si>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</si>
  <si>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</si>
  <si>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</si>
  <si>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</si>
  <si>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</si>
  <si>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</si>
  <si>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</si>
  <si>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</si>
  <si>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</si>
  <si>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</si>
  <si>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</si>
  <si>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</si>
  <si>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</si>
  <si>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</si>
  <si>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</si>
  <si>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</si>
  <si>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</si>
  <si>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</si>
  <si>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</si>
  <si>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</si>
  <si>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</si>
  <si>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</si>
  <si>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</si>
  <si>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</si>
  <si>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</si>
  <si>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</si>
  <si>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</si>
  <si>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</si>
  <si>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</si>
  <si>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</si>
  <si>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</si>
  <si>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</si>
  <si>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</si>
  <si>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</si>
  <si>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</si>
  <si>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</si>
  <si>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</si>
  <si>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</si>
  <si>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</si>
  <si>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</si>
  <si>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</si>
  <si>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</si>
  <si>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</si>
  <si>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</si>
  <si>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</si>
  <si>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</si>
  <si>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</si>
  <si>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</si>
  <si>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</si>
  <si>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</si>
  <si>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</si>
  <si>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</si>
  <si>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</si>
  <si>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</si>
  <si>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</si>
  <si>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</si>
  <si>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</si>
  <si>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</si>
  <si>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</si>
  <si>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</si>
  <si>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</si>
  <si>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</si>
  <si>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</si>
  <si>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</si>
  <si>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</si>
  <si>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</si>
  <si>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</si>
  <si>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</si>
  <si>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</si>
  <si>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</si>
  <si>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</si>
  <si>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</si>
  <si>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</si>
  <si>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</si>
  <si>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</si>
  <si>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</si>
  <si>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</si>
  <si>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</si>
  <si>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</si>
  <si>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</si>
  <si>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</si>
  <si>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</si>
  <si>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</si>
  <si>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</si>
  <si>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</si>
  <si>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</si>
  <si>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</si>
  <si>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</si>
  <si>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</si>
  <si>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</si>
  <si>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</si>
  <si>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</si>
  <si>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</si>
  <si>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</si>
  <si>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</si>
  <si>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</si>
  <si>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</si>
  <si>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</si>
  <si>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</si>
  <si>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</si>
  <si>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</si>
  <si>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</si>
  <si>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</si>
  <si>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</si>
  <si>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</si>
  <si>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</si>
  <si>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</si>
  <si>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</si>
  <si>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</si>
  <si>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</si>
  <si>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</si>
  <si>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</si>
  <si>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</si>
  <si>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</si>
  <si>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</si>
  <si>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</si>
  <si>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</si>
  <si>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</si>
  <si>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</si>
  <si>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</si>
  <si>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</si>
  <si>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</si>
  <si>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</si>
  <si>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</si>
  <si>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</si>
  <si>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</si>
  <si>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</si>
  <si>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</si>
  <si>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</si>
  <si>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</si>
  <si>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</si>
  <si>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</si>
  <si>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</si>
  <si>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</si>
  <si>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</si>
  <si>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</si>
  <si>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</si>
  <si>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</si>
  <si>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</si>
  <si>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</si>
  <si>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</si>
  <si>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</si>
  <si>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</si>
  <si>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</si>
  <si>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</si>
  <si>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</si>
  <si>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</si>
  <si>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</si>
  <si>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</si>
  <si>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</si>
  <si>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</si>
  <si>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</si>
  <si>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</si>
  <si>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</si>
  <si>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</si>
  <si>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</si>
  <si>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</si>
  <si>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</si>
  <si>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</si>
  <si>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</si>
  <si>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</si>
  <si>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</si>
  <si>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</si>
  <si>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</si>
  <si>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</si>
  <si>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</si>
  <si>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</si>
  <si>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</si>
  <si>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</si>
  <si>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</si>
  <si>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</si>
  <si>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</si>
  <si>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</si>
  <si>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</si>
  <si>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</si>
  <si>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</si>
  <si>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</si>
  <si>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</si>
  <si>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</si>
  <si>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</si>
  <si>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</si>
  <si>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</si>
  <si>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</si>
  <si>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</si>
  <si>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</si>
  <si>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</si>
  <si>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</si>
  <si>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</si>
  <si>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</si>
  <si>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</si>
  <si>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</si>
  <si>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</si>
  <si>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</si>
  <si>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</si>
  <si>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</si>
  <si>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</si>
  <si>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</si>
  <si>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</si>
  <si>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</si>
  <si>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</si>
  <si>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</si>
  <si>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</si>
  <si>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</si>
  <si>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</si>
  <si>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</si>
  <si>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</si>
  <si>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</si>
  <si>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</si>
  <si>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</si>
  <si>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</si>
  <si>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</si>
  <si>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</si>
  <si>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</si>
  <si>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</si>
  <si>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</si>
  <si>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</si>
  <si>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</si>
  <si>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</si>
  <si>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</si>
  <si>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</si>
  <si>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</si>
  <si>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</si>
  <si>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</si>
  <si>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</si>
  <si>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</si>
  <si>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</si>
  <si>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</si>
  <si>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</si>
  <si>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</si>
  <si>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</si>
  <si>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</si>
  <si>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</si>
  <si>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</si>
  <si>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</si>
  <si>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</si>
  <si>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</si>
  <si>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</si>
  <si>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</si>
  <si>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</si>
  <si>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</si>
  <si>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</si>
  <si>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</si>
  <si>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</si>
  <si>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</si>
  <si>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</si>
  <si>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</si>
  <si>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</si>
  <si>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</si>
  <si>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</si>
  <si>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</si>
  <si>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</si>
  <si>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</si>
  <si>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</si>
  <si>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</si>
  <si>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</si>
  <si>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</si>
  <si>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</si>
  <si>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</si>
  <si>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</si>
  <si>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</si>
  <si>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</si>
  <si>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</si>
  <si>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</si>
  <si>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</si>
  <si>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</si>
  <si>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</si>
  <si>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</si>
  <si>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</si>
  <si>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</si>
  <si>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</si>
  <si>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</si>
  <si>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</si>
  <si>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</si>
  <si>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</si>
  <si>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</si>
  <si>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</si>
  <si>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</si>
  <si>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</si>
  <si>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</si>
  <si>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</si>
  <si>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</si>
  <si>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</si>
  <si>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</si>
  <si>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</si>
  <si>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</si>
  <si>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</si>
  <si>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</si>
  <si>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</si>
  <si>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</si>
  <si>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</si>
  <si>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</si>
  <si>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</si>
  <si>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</si>
  <si>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</si>
  <si>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</si>
  <si>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</si>
  <si>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</si>
  <si>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</si>
  <si>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</si>
  <si>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</si>
  <si>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</si>
  <si>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</si>
  <si>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</si>
  <si>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</si>
  <si>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</si>
  <si>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</si>
  <si>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</si>
  <si>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</si>
  <si>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</si>
  <si>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</si>
  <si>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</si>
  <si>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</si>
  <si>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</si>
  <si>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</si>
  <si>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</si>
  <si>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</si>
  <si>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</si>
  <si>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</si>
  <si>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</si>
  <si>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</si>
  <si>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</si>
  <si>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</si>
  <si>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</si>
  <si>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</si>
  <si>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</si>
  <si>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</si>
  <si>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</si>
  <si>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</si>
  <si>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</si>
  <si>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</si>
  <si>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</si>
  <si>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</si>
  <si>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</si>
  <si>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</si>
  <si>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</si>
  <si>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</si>
  <si>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</si>
  <si>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</si>
  <si>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</si>
  <si>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</si>
  <si>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</si>
  <si>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</si>
  <si>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</si>
  <si>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</si>
  <si>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</si>
  <si>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</si>
  <si>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</si>
  <si>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</si>
  <si>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</si>
  <si>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</si>
  <si>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</si>
  <si>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</si>
  <si>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</si>
  <si>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</si>
  <si>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</si>
  <si>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</si>
  <si>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</si>
  <si>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</si>
  <si>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</si>
  <si>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</si>
  <si>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</si>
  <si>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</si>
  <si>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</si>
  <si>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</si>
  <si>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</si>
  <si>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</si>
  <si>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</si>
  <si>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</si>
  <si>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</si>
  <si>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</si>
  <si>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</si>
  <si>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</si>
  <si>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</si>
  <si>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</si>
  <si>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</si>
  <si>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</si>
  <si>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</si>
  <si>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</si>
  <si>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</si>
  <si>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</si>
  <si>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</si>
  <si>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</si>
  <si>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</si>
  <si>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</si>
  <si>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</si>
  <si>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</si>
  <si>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</si>
  <si>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</si>
  <si>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</si>
  <si>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</si>
  <si>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</si>
  <si>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</si>
  <si>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</si>
  <si>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</si>
  <si>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</si>
  <si>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</si>
  <si>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</si>
  <si>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</si>
  <si>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</si>
  <si>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</si>
  <si>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</si>
  <si>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</si>
  <si>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</si>
  <si>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</si>
  <si>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</si>
  <si>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</si>
  <si>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</si>
  <si>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</si>
  <si>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</si>
  <si>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</si>
  <si>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</si>
  <si>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</si>
  <si>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</si>
  <si>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</si>
  <si>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</si>
  <si>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</si>
  <si>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</si>
  <si>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</si>
  <si>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</si>
  <si>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</si>
  <si>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</si>
  <si>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</si>
  <si>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</si>
  <si>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</si>
  <si>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</si>
  <si>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</si>
  <si>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</si>
  <si>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</si>
  <si>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</si>
  <si>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</si>
  <si>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</si>
  <si>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</si>
  <si>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</si>
  <si>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</si>
  <si>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</si>
  <si>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</si>
  <si>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</si>
  <si>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</si>
  <si>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</si>
  <si>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</si>
  <si>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</si>
  <si>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</si>
  <si>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</si>
  <si>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</si>
  <si>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</si>
  <si>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</si>
  <si>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</si>
  <si>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</si>
  <si>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</si>
  <si>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</si>
  <si>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</si>
  <si>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</si>
  <si>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</si>
  <si>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</si>
  <si>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</si>
  <si>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</si>
  <si>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</si>
  <si>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</si>
  <si>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</si>
  <si>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</si>
  <si>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</si>
  <si>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</si>
  <si>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</si>
  <si>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</si>
  <si>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</si>
  <si>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</si>
  <si>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</si>
  <si>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</si>
  <si>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</si>
  <si>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</si>
  <si>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</si>
  <si>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</si>
  <si>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</si>
  <si>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</si>
  <si>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</si>
  <si>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</si>
  <si>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</si>
  <si>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</si>
  <si>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</si>
  <si>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</si>
  <si>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</si>
  <si>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</si>
  <si>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</si>
  <si>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</si>
  <si>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</si>
  <si>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</si>
  <si>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</si>
  <si>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</si>
  <si>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</si>
  <si>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</si>
  <si>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</si>
  <si>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</si>
  <si>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</si>
  <si>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</si>
  <si>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</si>
  <si>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</si>
  <si>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</si>
  <si>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</si>
  <si>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</si>
  <si>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</si>
  <si>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</si>
  <si>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</si>
  <si>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</si>
  <si>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</si>
  <si>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</si>
  <si>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</si>
  <si>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</si>
  <si>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</si>
  <si>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</si>
  <si>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</si>
  <si>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</si>
  <si>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</si>
  <si>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</si>
  <si>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</si>
  <si>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</si>
  <si>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</si>
  <si>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</si>
  <si>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</si>
  <si>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</si>
  <si>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</si>
  <si>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</si>
  <si>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</si>
  <si>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</si>
  <si>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</si>
  <si>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</si>
  <si>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</si>
  <si>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</si>
  <si>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</si>
  <si>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</si>
  <si>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</si>
  <si>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</si>
  <si>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</si>
  <si>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</si>
  <si>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</si>
  <si>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</si>
  <si>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</si>
  <si>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</si>
  <si>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</si>
  <si>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</si>
  <si>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</si>
  <si>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</si>
  <si>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</si>
  <si>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</si>
  <si>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</si>
  <si>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</si>
  <si>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</si>
  <si>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</si>
  <si>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</si>
  <si>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</si>
  <si>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</si>
  <si>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</si>
  <si>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</si>
  <si>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</si>
  <si>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</si>
  <si>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</si>
  <si>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</si>
  <si>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</si>
  <si>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</si>
  <si>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</si>
  <si>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</si>
  <si>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</si>
  <si>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</si>
  <si>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</si>
  <si>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</si>
  <si>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</si>
  <si>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</si>
  <si>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</si>
  <si>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</si>
  <si>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</si>
  <si>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</si>
  <si>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</si>
  <si>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</si>
  <si>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</si>
  <si>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</si>
  <si>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</si>
  <si>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</si>
  <si>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</si>
  <si>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</si>
  <si>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</si>
  <si>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</si>
  <si>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</si>
  <si>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</si>
  <si>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</si>
  <si>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</si>
  <si>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</si>
  <si>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</si>
  <si>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</si>
  <si>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</si>
  <si>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</si>
  <si>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</si>
  <si>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</si>
  <si>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</si>
  <si>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</si>
  <si>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</si>
  <si>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</si>
  <si>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</si>
  <si>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</si>
  <si>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</si>
  <si>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</si>
  <si>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</si>
  <si>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</si>
  <si>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</si>
  <si>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</si>
  <si>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</si>
  <si>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</si>
  <si>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</si>
  <si>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</si>
  <si>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</si>
  <si>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</si>
  <si>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</si>
  <si>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</si>
  <si>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</si>
  <si>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</si>
  <si>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</si>
  <si>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</si>
  <si>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</si>
  <si>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</si>
  <si>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</si>
  <si>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</si>
  <si>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</si>
  <si>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</si>
  <si>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</si>
  <si>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</si>
  <si>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</si>
  <si>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</si>
  <si>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</si>
  <si>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</si>
  <si>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</si>
  <si>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</si>
  <si>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</si>
  <si>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</si>
  <si>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</si>
  <si>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</si>
  <si>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</si>
  <si>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</si>
  <si>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</si>
  <si>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</si>
  <si>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</si>
  <si>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</si>
  <si>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</si>
  <si>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</si>
  <si>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</si>
  <si>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</si>
  <si>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</si>
  <si>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</si>
  <si>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</si>
  <si>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</si>
  <si>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</si>
  <si>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</si>
  <si>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</si>
  <si>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</si>
  <si>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</si>
  <si>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</si>
  <si>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</si>
  <si>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</si>
  <si>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</si>
  <si>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</si>
  <si>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</si>
  <si>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</si>
  <si>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</si>
  <si>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</si>
  <si>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</si>
  <si>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</si>
  <si>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</si>
  <si>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</si>
  <si>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</si>
  <si>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</si>
  <si>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</si>
  <si>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</si>
  <si>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</si>
  <si>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</si>
  <si>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</si>
  <si>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</si>
  <si>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</si>
  <si>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</si>
  <si>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</si>
  <si>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</si>
  <si>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</si>
  <si>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</si>
  <si>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</si>
  <si>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</si>
  <si>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</si>
  <si>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</si>
  <si>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</si>
  <si>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</si>
  <si>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</si>
  <si>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</si>
  <si>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</si>
  <si>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</si>
  <si>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</si>
  <si>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</si>
  <si>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</si>
  <si>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</si>
  <si>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</si>
  <si>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</si>
  <si>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</si>
  <si>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</si>
  <si>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</si>
  <si>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</si>
  <si>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</si>
  <si>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</si>
  <si>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</si>
  <si>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</si>
  <si>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</si>
  <si>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</si>
  <si>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</si>
  <si>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</si>
  <si>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</si>
  <si>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</si>
  <si>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</si>
  <si>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</si>
  <si>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</si>
  <si>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</si>
  <si>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</si>
  <si>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</si>
  <si>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</si>
  <si>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</si>
  <si>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</si>
  <si>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</si>
  <si>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</si>
  <si>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</si>
  <si>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</si>
  <si>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</si>
  <si>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</si>
  <si>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</si>
  <si>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</si>
  <si>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</si>
  <si>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</si>
  <si>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</si>
  <si>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</si>
  <si>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</si>
  <si>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</si>
  <si>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</si>
  <si>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</si>
  <si>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</si>
  <si>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</si>
  <si>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</si>
  <si>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</si>
  <si>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</si>
  <si>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</si>
  <si>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</si>
  <si>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</si>
  <si>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</si>
  <si>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</si>
  <si>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</si>
  <si>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</si>
  <si>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</si>
  <si>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</si>
  <si>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</si>
  <si>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</si>
  <si>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</si>
  <si>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</si>
  <si>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</si>
  <si>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</si>
  <si>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</si>
  <si>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</si>
  <si>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</si>
  <si>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</si>
  <si>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</si>
  <si>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</si>
  <si>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</si>
  <si>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</si>
  <si>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</si>
  <si>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</si>
  <si>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</si>
  <si>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</si>
  <si>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</si>
  <si>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</si>
  <si>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</si>
  <si>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</si>
  <si>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</si>
  <si>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</si>
  <si>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</si>
  <si>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</si>
  <si>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</si>
  <si>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</si>
  <si>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</si>
  <si>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</si>
  <si>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</si>
  <si>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</si>
  <si>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</si>
  <si>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</si>
  <si>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</si>
  <si>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</si>
  <si>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</si>
  <si>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</si>
  <si>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</si>
  <si>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</si>
  <si>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</si>
  <si>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</si>
  <si>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</si>
  <si>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</si>
  <si>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</si>
  <si>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</si>
  <si>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</si>
  <si>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</si>
  <si>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</si>
  <si>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</si>
  <si>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</si>
  <si>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</si>
  <si>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</si>
  <si>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</si>
  <si>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</si>
  <si>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</si>
  <si>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</si>
  <si>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</si>
  <si>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</si>
  <si>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</si>
  <si>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</si>
  <si>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</si>
  <si>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</si>
  <si>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</si>
  <si>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</si>
  <si>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</si>
  <si>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</si>
  <si>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</si>
  <si>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</si>
  <si>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</si>
  <si>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</si>
  <si>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</si>
  <si>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</si>
  <si>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</si>
  <si>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</si>
  <si>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</si>
  <si>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</si>
  <si>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</si>
  <si>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</si>
  <si>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</si>
  <si>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</si>
  <si>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</si>
  <si>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</si>
  <si>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</si>
  <si>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</si>
  <si>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</si>
  <si>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</si>
  <si>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</si>
  <si>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</si>
  <si>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</si>
  <si>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</si>
  <si>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</si>
  <si>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</si>
  <si>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</si>
  <si>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</si>
  <si>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</si>
  <si>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</si>
  <si>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</si>
  <si>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</si>
  <si>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</si>
  <si>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</si>
  <si>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</si>
  <si>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</si>
  <si>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</si>
  <si>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</si>
  <si>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</si>
  <si>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</si>
  <si>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</si>
  <si>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</si>
  <si>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</si>
  <si>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</si>
  <si>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</si>
  <si>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</si>
  <si>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</si>
  <si>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</si>
  <si>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</si>
  <si>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</si>
  <si>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</si>
  <si>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</si>
  <si>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</si>
  <si>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</si>
  <si>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</si>
  <si>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</si>
  <si>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</si>
  <si>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</si>
  <si>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</si>
  <si>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</si>
  <si>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</si>
  <si>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</si>
  <si>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</si>
  <si>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</si>
  <si>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</si>
  <si>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</si>
  <si>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</si>
  <si>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</si>
  <si>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</si>
  <si>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</si>
  <si>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</si>
  <si>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</si>
  <si>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</si>
  <si>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</si>
  <si>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</si>
  <si>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</si>
  <si>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</si>
  <si>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</si>
  <si>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</si>
  <si>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</si>
  <si>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</si>
  <si>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</si>
  <si>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</si>
  <si>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</si>
  <si>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</si>
  <si>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</si>
  <si>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</si>
  <si>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</si>
  <si>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</si>
  <si>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</si>
  <si>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</si>
  <si>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</si>
  <si>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</si>
  <si>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</si>
  <si>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</si>
  <si>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</si>
  <si>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</si>
  <si>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</si>
  <si>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</si>
  <si>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</si>
  <si>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</si>
  <si>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</si>
  <si>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</si>
  <si>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</si>
  <si>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</si>
  <si>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</si>
  <si>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</si>
  <si>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</si>
  <si>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</si>
  <si>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</si>
  <si>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</si>
  <si>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</si>
  <si>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</si>
  <si>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</si>
  <si>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</si>
  <si>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</si>
  <si>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</si>
  <si>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</si>
  <si>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</si>
  <si>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</si>
  <si>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</si>
  <si>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</si>
  <si>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</si>
  <si>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</si>
  <si>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</si>
  <si>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</si>
  <si>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</si>
  <si>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</si>
  <si>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</si>
  <si>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</si>
  <si>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</si>
  <si>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</si>
  <si>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</si>
  <si>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</si>
  <si>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</si>
  <si>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</si>
  <si>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</si>
  <si>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</si>
  <si>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</si>
  <si>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</si>
  <si>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</si>
  <si>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</si>
  <si>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</si>
  <si>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</si>
  <si>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</si>
  <si>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</si>
  <si>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</si>
  <si>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</si>
  <si>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</si>
  <si>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</si>
  <si>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</si>
  <si>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</si>
  <si>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</si>
  <si>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</si>
  <si>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</si>
  <si>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</si>
  <si>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</si>
  <si>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</si>
  <si>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</si>
  <si>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</si>
  <si>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</si>
  <si>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</si>
  <si>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</si>
  <si>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</si>
  <si>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</si>
  <si>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</si>
  <si>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</si>
  <si>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</si>
  <si>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</si>
  <si>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</si>
  <si>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</si>
  <si>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</si>
  <si>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</si>
  <si>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</si>
  <si>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</si>
  <si>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</si>
  <si>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</si>
  <si>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</si>
  <si>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</si>
  <si>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</si>
  <si>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</si>
  <si>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</si>
  <si>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</si>
  <si>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</si>
  <si>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</si>
  <si>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</si>
  <si>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</si>
  <si>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</si>
  <si>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</si>
  <si>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</si>
  <si>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</si>
  <si>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</si>
  <si>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</si>
  <si>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</si>
  <si>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</si>
  <si>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</si>
  <si>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</si>
  <si>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</si>
  <si>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</si>
  <si>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</si>
  <si>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</si>
  <si>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</si>
  <si>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</si>
  <si>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</si>
  <si>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</si>
  <si>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</si>
  <si>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</si>
  <si>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</si>
  <si>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</si>
  <si>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</si>
  <si>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</si>
  <si>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</si>
  <si>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</si>
  <si>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</si>
  <si>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</si>
  <si>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</si>
  <si>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</si>
  <si>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</si>
  <si>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</si>
  <si>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</si>
  <si>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</si>
  <si>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</si>
  <si>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</si>
  <si>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</si>
  <si>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</si>
  <si>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</si>
  <si>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</si>
  <si>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</si>
  <si>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</si>
  <si>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</si>
  <si>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</si>
  <si>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</si>
  <si>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</si>
  <si>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</si>
  <si>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</si>
  <si>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</si>
  <si>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</si>
  <si>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</si>
  <si>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</si>
  <si>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</si>
  <si>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</si>
  <si>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</si>
  <si>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</si>
  <si>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</si>
  <si>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</si>
  <si>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</si>
  <si>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</si>
  <si>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</si>
  <si>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</si>
  <si>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</si>
  <si>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</si>
  <si>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</si>
  <si>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</si>
  <si>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</si>
  <si>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</si>
  <si>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</si>
  <si>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</si>
  <si>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</si>
  <si>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</si>
  <si>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</si>
  <si>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</si>
  <si>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</si>
  <si>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</si>
  <si>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</si>
  <si>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</si>
  <si>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</si>
  <si>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</si>
  <si>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</si>
  <si>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</si>
  <si>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</si>
  <si>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</si>
  <si>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</si>
  <si>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</si>
  <si>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</si>
  <si>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</si>
  <si>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</si>
  <si>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</si>
  <si>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</si>
  <si>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</si>
  <si>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</si>
  <si>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</si>
  <si>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</si>
  <si>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</si>
  <si>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</si>
  <si>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</si>
  <si>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</si>
  <si>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</si>
  <si>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</si>
  <si>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</si>
  <si>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</si>
  <si>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</si>
  <si>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</si>
  <si>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</si>
  <si>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</si>
  <si>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</si>
  <si>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</si>
  <si>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</si>
  <si>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</si>
  <si>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</si>
  <si>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</si>
  <si>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</si>
  <si>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</si>
  <si>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</si>
  <si>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</si>
  <si>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</si>
  <si>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</si>
  <si>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</si>
  <si>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</si>
  <si>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</si>
  <si>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</si>
  <si>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</si>
  <si>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</si>
  <si>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</si>
  <si>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</si>
  <si>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</si>
  <si>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</si>
  <si>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</si>
  <si>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</si>
  <si>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</si>
  <si>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</si>
  <si>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</si>
  <si>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</si>
  <si>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</si>
  <si>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</si>
  <si>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</si>
  <si>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</si>
  <si>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</si>
  <si>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</si>
  <si>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</si>
  <si>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</si>
  <si>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</si>
  <si>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</si>
  <si>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</si>
  <si>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</si>
  <si>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</si>
  <si>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</si>
  <si>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</si>
  <si>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</si>
  <si>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</si>
  <si>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</si>
  <si>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</si>
  <si>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</si>
  <si>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</si>
  <si>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</si>
  <si>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</si>
  <si>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</si>
  <si>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</si>
  <si>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</si>
  <si>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</si>
  <si>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</si>
  <si>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</si>
  <si>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</si>
  <si>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</si>
  <si>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</si>
  <si>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</si>
  <si>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</si>
  <si>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</si>
  <si>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</si>
  <si>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</si>
  <si>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</si>
  <si>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</si>
  <si>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</si>
  <si>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</si>
  <si>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</si>
  <si>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</si>
  <si>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</si>
  <si>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</si>
  <si>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</si>
  <si>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</si>
  <si>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</si>
  <si>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</si>
  <si>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</si>
  <si>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</si>
  <si>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</si>
  <si>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</si>
  <si>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</si>
  <si>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</si>
  <si>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</si>
  <si>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</si>
  <si>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</si>
  <si>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</si>
  <si>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</si>
  <si>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</si>
  <si>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</si>
  <si>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</si>
  <si>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</si>
  <si>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</si>
  <si>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</si>
  <si>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</si>
  <si>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</si>
  <si>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</si>
  <si>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</si>
  <si>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</si>
  <si>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</si>
  <si>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</si>
  <si>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</si>
  <si>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</si>
  <si>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</si>
  <si>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</si>
  <si>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</si>
  <si>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</si>
  <si>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</si>
  <si>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</si>
  <si>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</si>
  <si>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</si>
  <si>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</si>
  <si>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</si>
  <si>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</si>
  <si>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</si>
  <si>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</si>
  <si>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</si>
  <si>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</si>
  <si>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</si>
  <si>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</si>
  <si>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</si>
  <si>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</si>
  <si>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</si>
  <si>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</si>
  <si>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</si>
  <si>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</si>
  <si>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</si>
  <si>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</si>
  <si>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</si>
  <si>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</si>
  <si>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</si>
  <si>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</si>
  <si>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</si>
  <si>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</si>
  <si>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</si>
  <si>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</si>
  <si>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</si>
  <si>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</si>
  <si>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</si>
  <si>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</si>
  <si>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</si>
  <si>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</si>
  <si>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</si>
  <si>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</si>
  <si>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</si>
  <si>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</si>
  <si>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</si>
  <si>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</si>
  <si>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</si>
  <si>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</si>
  <si>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</si>
  <si>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</si>
  <si>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</si>
  <si>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</si>
  <si>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</si>
  <si>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</si>
  <si>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</si>
  <si>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</si>
  <si>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</si>
  <si>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</si>
  <si>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</si>
  <si>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</si>
  <si>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</si>
  <si>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</si>
  <si>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</si>
  <si>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</si>
  <si>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</si>
  <si>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</si>
  <si>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</si>
  <si>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</si>
  <si>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</si>
  <si>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</si>
  <si>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</si>
  <si>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</si>
  <si>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</si>
  <si>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</si>
  <si>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</si>
  <si>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</si>
  <si>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</si>
  <si>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</si>
  <si>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</si>
  <si>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</si>
  <si>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</si>
  <si>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</si>
  <si>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</si>
  <si>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</si>
  <si>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</si>
  <si>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</si>
  <si>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</si>
  <si>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</si>
  <si>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</si>
  <si>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</si>
  <si>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</si>
  <si>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</si>
  <si>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</si>
  <si>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</si>
  <si>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</si>
  <si>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</si>
  <si>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</si>
  <si>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</si>
  <si>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</si>
  <si>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</si>
  <si>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</si>
  <si>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</si>
  <si>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</si>
  <si>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</si>
  <si>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</si>
  <si>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</si>
  <si>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</si>
  <si>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</si>
  <si>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</si>
  <si>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</si>
  <si>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</si>
  <si>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</si>
  <si>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</si>
  <si>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</si>
  <si>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</si>
  <si>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</si>
  <si>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</si>
  <si>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</si>
  <si>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</si>
  <si>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</si>
  <si>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</si>
  <si>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</si>
  <si>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</si>
  <si>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</si>
  <si>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</si>
  <si>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</si>
  <si>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</si>
  <si>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</si>
  <si>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</si>
  <si>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</si>
  <si>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</si>
  <si>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</si>
  <si>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</si>
  <si>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</si>
  <si>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</si>
  <si>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</si>
  <si>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</si>
  <si>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</si>
  <si>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</si>
  <si>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</si>
  <si>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</si>
  <si>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</si>
  <si>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</si>
  <si>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</si>
  <si>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</si>
  <si>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</si>
  <si>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</si>
  <si>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</si>
  <si>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</si>
  <si>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</si>
  <si>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</si>
  <si>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</si>
  <si>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</si>
  <si>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</si>
  <si>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</si>
  <si>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</si>
  <si>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</si>
  <si>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</si>
  <si>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</si>
  <si>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</si>
  <si>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</si>
  <si>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</si>
  <si>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</si>
  <si>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</si>
  <si>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</si>
  <si>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</si>
  <si>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</si>
  <si>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</si>
  <si>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</si>
  <si>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</si>
  <si>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</si>
  <si>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</si>
  <si>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</si>
  <si>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</si>
  <si>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</si>
  <si>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</si>
  <si>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</si>
  <si>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</si>
  <si>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</si>
  <si>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</si>
  <si>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</si>
  <si>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</si>
  <si>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</si>
  <si>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</si>
  <si>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</si>
  <si>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</si>
  <si>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</si>
  <si>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</si>
  <si>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</si>
  <si>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</si>
  <si>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</si>
  <si>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</si>
  <si>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</si>
  <si>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</si>
  <si>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</si>
  <si>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</si>
  <si>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</si>
  <si>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</si>
  <si>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</si>
  <si>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</si>
  <si>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</si>
  <si>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</si>
  <si>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</si>
  <si>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</si>
  <si>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</si>
  <si>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</si>
  <si>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</si>
  <si>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</si>
  <si>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</si>
  <si>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</si>
  <si>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</si>
  <si>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</si>
  <si>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</si>
  <si>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</si>
  <si>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</si>
  <si>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</si>
  <si>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</si>
  <si>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</si>
  <si>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</si>
  <si>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</si>
  <si>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</si>
  <si>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</si>
  <si>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</si>
  <si>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</si>
  <si>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</si>
  <si>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</si>
  <si>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</si>
  <si>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</si>
  <si>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</si>
  <si>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</si>
  <si>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</si>
  <si>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</si>
  <si>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</si>
  <si>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</si>
  <si>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</si>
  <si>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</si>
  <si>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</si>
  <si>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</si>
  <si>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</si>
  <si>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</si>
  <si>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</si>
  <si>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</si>
  <si>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</si>
  <si>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</si>
  <si>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</si>
  <si>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</si>
  <si>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</si>
  <si>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</si>
  <si>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</si>
  <si>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</si>
  <si>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</si>
  <si>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</si>
  <si>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</si>
  <si>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</si>
  <si>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</si>
  <si>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</si>
  <si>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</si>
  <si>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</si>
  <si>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</si>
  <si>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</si>
  <si>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</si>
  <si>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</si>
  <si>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</si>
  <si>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</si>
  <si>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</si>
  <si>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</si>
  <si>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</si>
  <si>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</si>
  <si>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</si>
  <si>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</si>
  <si>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</si>
  <si>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</si>
  <si>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</si>
  <si>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</si>
  <si>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</si>
  <si>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</si>
  <si>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</si>
  <si>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</si>
  <si>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</si>
  <si>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</si>
  <si>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</si>
  <si>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</si>
  <si>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</si>
  <si>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</si>
  <si>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</si>
  <si>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</si>
  <si>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</si>
  <si>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</si>
  <si>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</si>
  <si>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</si>
  <si>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</si>
  <si>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</si>
  <si>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</si>
  <si>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</si>
  <si>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</si>
  <si>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</si>
  <si>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</si>
  <si>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</si>
  <si>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</si>
  <si>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</si>
  <si>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</si>
  <si>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</si>
  <si>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</si>
  <si>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</si>
  <si>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</si>
  <si>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</si>
  <si>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</si>
  <si>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</si>
  <si>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</si>
  <si>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</si>
  <si>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</si>
  <si>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</si>
  <si>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</si>
  <si>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</si>
  <si>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</si>
  <si>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</si>
  <si>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</si>
  <si>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</si>
  <si>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</si>
  <si>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</si>
  <si>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</si>
  <si>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</si>
  <si>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</si>
  <si>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</si>
  <si>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</si>
  <si>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</si>
  <si>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</si>
  <si>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</si>
  <si>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</si>
  <si>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</si>
  <si>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</si>
  <si>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</si>
  <si>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</si>
  <si>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</si>
  <si>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</si>
  <si>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</si>
  <si>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</si>
  <si>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</si>
  <si>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</si>
  <si>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</si>
  <si>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</si>
  <si>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</si>
  <si>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</si>
  <si>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</si>
  <si>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</si>
  <si>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</si>
  <si>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</si>
  <si>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</si>
  <si>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</si>
  <si>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</si>
  <si>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</si>
  <si>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</si>
  <si>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</si>
  <si>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</si>
  <si>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</si>
  <si>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</si>
  <si>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</si>
  <si>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</si>
  <si>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</si>
  <si>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</si>
  <si>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</si>
  <si>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</si>
  <si>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</si>
  <si>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</si>
  <si>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</si>
  <si>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</si>
  <si>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</si>
  <si>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</si>
  <si>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</si>
  <si>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</si>
  <si>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</si>
  <si>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</si>
  <si>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</si>
  <si>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</si>
  <si>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</si>
  <si>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</si>
  <si>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</si>
  <si>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</si>
  <si>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</si>
  <si>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</si>
  <si>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</si>
  <si>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</si>
  <si>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</si>
  <si>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</si>
  <si>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</si>
  <si>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</si>
  <si>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</si>
  <si>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</si>
  <si>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</si>
  <si>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</si>
  <si>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</si>
  <si>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</si>
  <si>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</si>
  <si>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</si>
  <si>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</si>
  <si>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</si>
  <si>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</si>
  <si>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</si>
  <si>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</si>
  <si>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</si>
  <si>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</si>
  <si>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</si>
  <si>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</si>
  <si>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</si>
  <si>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</si>
  <si>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</si>
  <si>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</si>
  <si>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</si>
  <si>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</si>
  <si>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</si>
  <si>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</si>
  <si>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</si>
  <si>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</si>
  <si>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</si>
  <si>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</si>
  <si>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</si>
  <si>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</si>
  <si>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</si>
  <si>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</si>
  <si>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</si>
  <si>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</si>
  <si>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</si>
  <si>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</si>
  <si>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</si>
  <si>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</si>
  <si>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</si>
  <si>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</si>
  <si>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</si>
  <si>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</si>
  <si>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</si>
  <si>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</si>
  <si>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</si>
  <si>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</si>
  <si>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</si>
  <si>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</si>
  <si>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</si>
  <si>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</si>
  <si>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</si>
  <si>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</si>
  <si>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</si>
  <si>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</si>
  <si>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</si>
  <si>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</si>
  <si>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</si>
  <si>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</si>
  <si>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</si>
  <si>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</si>
  <si>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</si>
  <si>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</si>
  <si>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</si>
  <si>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</si>
  <si>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</si>
  <si>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</si>
  <si>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</si>
  <si>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</si>
  <si>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</si>
  <si>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</si>
  <si>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</si>
  <si>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</si>
  <si>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</si>
  <si>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</si>
  <si>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</si>
  <si>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</si>
  <si>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</si>
  <si>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</si>
  <si>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</si>
  <si>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</si>
  <si>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</si>
  <si>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</si>
  <si>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</si>
  <si>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</si>
  <si>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</si>
  <si>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</si>
  <si>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</si>
  <si>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</si>
  <si>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</si>
  <si>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</si>
  <si>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</si>
  <si>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</si>
  <si>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</si>
  <si>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</si>
  <si>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</si>
  <si>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</si>
  <si>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</si>
  <si>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</si>
  <si>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</si>
  <si>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</si>
  <si>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</si>
  <si>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</si>
  <si>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</si>
  <si>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</si>
  <si>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</si>
  <si>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</si>
  <si>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</si>
  <si>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</si>
  <si>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</si>
  <si>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</si>
  <si>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</si>
  <si>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</si>
  <si>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</si>
  <si>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</si>
  <si>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</si>
  <si>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</si>
  <si>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</si>
  <si>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</si>
  <si>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</si>
  <si>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</si>
  <si>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</si>
  <si>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</si>
  <si>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</si>
  <si>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</si>
  <si>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</si>
  <si>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</si>
  <si>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</si>
  <si>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</si>
  <si>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</si>
  <si>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</si>
  <si>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</si>
  <si>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</si>
  <si>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</si>
  <si>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</si>
  <si>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</si>
  <si>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</si>
  <si>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</si>
  <si>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</si>
  <si>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</si>
  <si>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</si>
  <si>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</si>
  <si>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</si>
  <si>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</si>
  <si>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</si>
  <si>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</si>
  <si>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</si>
  <si>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</si>
  <si>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</si>
  <si>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</si>
  <si>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</si>
  <si>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</si>
  <si>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</si>
  <si>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</si>
  <si>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</si>
  <si>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</si>
  <si>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</si>
  <si>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</si>
  <si>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</si>
  <si>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</si>
  <si>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</si>
  <si>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</si>
  <si>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</si>
  <si>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</si>
  <si>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</si>
  <si>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</si>
  <si>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</si>
  <si>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</si>
  <si>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</si>
  <si>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</si>
  <si>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</si>
  <si>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</si>
  <si>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</si>
  <si>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</si>
  <si>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</si>
  <si>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</si>
  <si>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</si>
  <si>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</si>
  <si>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</si>
  <si>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</si>
  <si>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</si>
  <si>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</si>
  <si>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</si>
  <si>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</si>
  <si>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</si>
  <si>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</si>
  <si>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</si>
  <si>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</si>
  <si>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</si>
  <si>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</si>
  <si>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</si>
  <si>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</si>
  <si>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</si>
  <si>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</si>
  <si>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</si>
  <si>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</si>
  <si>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</si>
  <si>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</si>
  <si>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</si>
  <si>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</si>
  <si>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</si>
  <si>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</si>
  <si>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</si>
  <si>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</si>
  <si>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</si>
  <si>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</si>
  <si>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</si>
  <si>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</si>
  <si>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</si>
  <si>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</si>
  <si>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</si>
  <si>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</si>
  <si>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</si>
  <si>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</si>
  <si>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</si>
  <si>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</si>
  <si>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</si>
  <si>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</si>
  <si>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</si>
  <si>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</si>
  <si>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</si>
  <si>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</si>
  <si>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</si>
  <si>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</si>
  <si>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</si>
  <si>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</si>
  <si>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</si>
  <si>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</si>
  <si>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</si>
  <si>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</si>
  <si>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</si>
  <si>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</si>
  <si>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</si>
  <si>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</si>
  <si>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</si>
  <si>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</si>
  <si>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</si>
  <si>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</si>
  <si>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</si>
  <si>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</si>
  <si>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</si>
  <si>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</si>
  <si>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</si>
  <si>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</si>
  <si>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</si>
  <si>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</si>
  <si>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</si>
  <si>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</si>
  <si>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</si>
  <si>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</si>
  <si>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</si>
  <si>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</si>
  <si>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</si>
  <si>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</si>
  <si>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</si>
  <si>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</si>
  <si>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</si>
  <si>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</si>
  <si>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</si>
  <si>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</si>
  <si>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</si>
  <si>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</si>
  <si>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</si>
  <si>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</si>
  <si>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</si>
  <si>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</si>
  <si>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</si>
  <si>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</si>
  <si>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</si>
  <si>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</si>
  <si>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</si>
  <si>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</si>
  <si>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</si>
  <si>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</si>
  <si>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</si>
  <si>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</si>
  <si>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</si>
  <si>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</si>
  <si>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</si>
  <si>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</si>
  <si>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</si>
  <si>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</si>
  <si>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</si>
  <si>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</si>
  <si>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</si>
  <si>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</si>
  <si>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</si>
  <si>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</si>
  <si>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</si>
  <si>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</si>
  <si>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</si>
  <si>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</si>
  <si>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</si>
  <si>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</si>
  <si>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</si>
  <si>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</si>
  <si>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</si>
  <si>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</si>
  <si>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</si>
  <si>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</si>
  <si>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</si>
  <si>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</si>
  <si>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</si>
  <si>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</si>
  <si>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</si>
  <si>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</si>
  <si>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</si>
  <si>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</si>
  <si>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</si>
  <si>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</si>
  <si>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</si>
  <si>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</si>
  <si>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</si>
  <si>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</si>
  <si>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</si>
  <si>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</si>
  <si>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</si>
  <si>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</si>
  <si>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</si>
  <si>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</si>
  <si>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</si>
  <si>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</si>
  <si>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</si>
  <si>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</si>
  <si>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</si>
  <si>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</si>
  <si>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</si>
  <si>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</si>
  <si>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</si>
  <si>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</si>
  <si>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</si>
  <si>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</si>
  <si>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</si>
  <si>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</si>
  <si>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</si>
  <si>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</si>
  <si>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</si>
  <si>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</si>
  <si>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</si>
  <si>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</si>
  <si>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</si>
  <si>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</si>
  <si>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</si>
  <si>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</si>
  <si>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</si>
  <si>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</si>
  <si>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</si>
  <si>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</si>
  <si>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</si>
  <si>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</si>
  <si>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</si>
  <si>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</si>
  <si>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</si>
  <si>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</si>
  <si>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</si>
  <si>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</si>
  <si>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</si>
  <si>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</si>
  <si>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</si>
  <si>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</si>
  <si>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</si>
  <si>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</si>
  <si>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</si>
  <si>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</si>
  <si>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</si>
  <si>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</si>
  <si>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</si>
  <si>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</si>
  <si>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</si>
  <si>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</si>
  <si>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</si>
  <si>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</si>
  <si>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</si>
  <si>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</si>
  <si>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</si>
  <si>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</si>
  <si>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</si>
  <si>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</si>
  <si>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</si>
  <si>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</si>
  <si>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</si>
  <si>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</si>
  <si>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</si>
  <si>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</si>
  <si>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</si>
  <si>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</si>
  <si>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</si>
  <si>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</si>
  <si>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</si>
  <si>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</si>
  <si>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</si>
  <si>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</si>
  <si>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</si>
  <si>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</si>
  <si>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</si>
  <si>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</si>
  <si>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</si>
  <si>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</si>
  <si>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</si>
  <si>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</si>
  <si>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</si>
  <si>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</si>
  <si>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</si>
  <si>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</si>
  <si>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</si>
  <si>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</si>
  <si>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</si>
  <si>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</si>
  <si>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</si>
  <si>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</si>
  <si>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</si>
  <si>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</si>
  <si>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</si>
  <si>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</si>
  <si>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</si>
  <si>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</si>
  <si>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</si>
  <si>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</si>
  <si>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</si>
  <si>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</si>
  <si>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</si>
  <si>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</si>
  <si>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</si>
  <si>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</si>
  <si>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</si>
  <si>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</si>
  <si>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</si>
  <si>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</si>
  <si>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</si>
  <si>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</si>
  <si>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</si>
  <si>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</si>
  <si>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</si>
  <si>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</si>
  <si>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</si>
  <si>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</si>
  <si>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</si>
  <si>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</si>
  <si>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</si>
  <si>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</si>
  <si>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</si>
  <si>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</si>
  <si>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</si>
  <si>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</si>
  <si>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</si>
  <si>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</si>
  <si>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</si>
  <si>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</si>
  <si>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</si>
  <si>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</si>
  <si>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</si>
  <si>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</si>
  <si>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</si>
  <si>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</si>
  <si>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</si>
  <si>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</si>
  <si>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</si>
  <si>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</si>
  <si>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</si>
  <si>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</si>
  <si>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</si>
  <si>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</si>
  <si>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</si>
  <si>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</si>
  <si>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</si>
  <si>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</si>
  <si>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</si>
  <si>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</si>
  <si>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</si>
  <si>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</si>
  <si>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</si>
  <si>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</si>
  <si>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</si>
  <si>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</si>
  <si>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</si>
  <si>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</si>
  <si>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</si>
  <si>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</si>
  <si>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</si>
  <si>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</si>
  <si>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</si>
  <si>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</si>
  <si>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</si>
  <si>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</si>
  <si>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</si>
  <si>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</si>
  <si>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</si>
  <si>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</si>
  <si>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</si>
  <si>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</si>
  <si>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</si>
  <si>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</si>
  <si>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</si>
  <si>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</si>
  <si>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</si>
  <si>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</si>
  <si>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</si>
  <si>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</si>
  <si>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</si>
  <si>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</si>
  <si>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</si>
  <si>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</si>
  <si>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</si>
  <si>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</si>
  <si>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</si>
  <si>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</si>
  <si>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</si>
  <si>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</si>
  <si>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</si>
  <si>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</si>
  <si>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</si>
  <si>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</si>
  <si>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</si>
  <si>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</si>
  <si>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</si>
  <si>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</si>
  <si>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</si>
  <si>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</si>
  <si>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</si>
  <si>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</si>
  <si>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</si>
  <si>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</si>
  <si>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</si>
  <si>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</si>
  <si>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</si>
  <si>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</si>
  <si>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</si>
  <si>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</si>
  <si>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</si>
  <si>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</si>
  <si>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</si>
  <si>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</si>
  <si>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</si>
  <si>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</si>
  <si>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</si>
  <si>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</si>
  <si>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</si>
  <si>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</si>
  <si>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</si>
  <si>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</si>
  <si>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</si>
  <si>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</si>
  <si>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</si>
  <si>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</si>
  <si>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</si>
  <si>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</si>
  <si>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</si>
  <si>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</si>
  <si>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</si>
  <si>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</si>
  <si>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</si>
  <si>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</si>
  <si>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</si>
  <si>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</si>
  <si>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</si>
  <si>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</si>
  <si>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</si>
  <si>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</si>
  <si>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</si>
  <si>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</si>
  <si>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</si>
  <si>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</si>
  <si>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</si>
  <si>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</si>
  <si>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</si>
  <si>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</si>
  <si>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</si>
  <si>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</si>
  <si>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</si>
  <si>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</si>
  <si>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</si>
  <si>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</si>
  <si>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</si>
  <si>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</si>
  <si>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</si>
  <si>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</si>
  <si>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</si>
  <si>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</si>
  <si>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</si>
  <si>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</si>
  <si>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</si>
  <si>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</si>
  <si>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</si>
  <si>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</si>
  <si>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</si>
  <si>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</si>
  <si>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</si>
  <si>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</si>
  <si>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</si>
  <si>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</si>
  <si>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</si>
  <si>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</si>
  <si>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</si>
  <si>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</si>
  <si>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</si>
  <si>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</si>
  <si>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</si>
  <si>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</si>
  <si>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</si>
  <si>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</si>
  <si>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</si>
  <si>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</si>
  <si>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</si>
  <si>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</si>
  <si>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</si>
  <si>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</si>
  <si>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</si>
  <si>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</si>
  <si>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</si>
  <si>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</si>
  <si>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</si>
  <si>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</si>
  <si>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</si>
  <si>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</si>
  <si>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</si>
  <si>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</si>
  <si>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</si>
  <si>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</si>
  <si>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</si>
  <si>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</si>
  <si>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</si>
  <si>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</si>
  <si>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</si>
  <si>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</si>
  <si>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</si>
  <si>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</si>
  <si>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</si>
  <si>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</si>
  <si>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</si>
  <si>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</si>
  <si>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</si>
  <si>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</si>
  <si>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</si>
  <si>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</si>
  <si>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</si>
  <si>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</si>
  <si>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</si>
  <si>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</si>
  <si>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</si>
  <si>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</si>
  <si>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</si>
  <si>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</si>
  <si>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</si>
  <si>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</si>
  <si>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</si>
  <si>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</si>
  <si>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</si>
  <si>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</si>
  <si>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</si>
  <si>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</si>
  <si>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</si>
  <si>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</si>
  <si>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</si>
  <si>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</si>
  <si>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</si>
  <si>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</si>
  <si>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</si>
  <si>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</si>
  <si>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</si>
  <si>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</si>
  <si>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</si>
  <si>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</si>
  <si>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</si>
  <si>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</si>
  <si>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</si>
  <si>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</si>
  <si>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</si>
  <si>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</si>
  <si>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</si>
  <si>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</si>
  <si>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</si>
  <si>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</si>
  <si>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</si>
  <si>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</si>
  <si>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</si>
  <si>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</si>
  <si>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</si>
  <si>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</si>
  <si>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</si>
  <si>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</si>
  <si>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</si>
  <si>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</si>
  <si>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</si>
  <si>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</si>
  <si>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</si>
  <si>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</si>
  <si>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</si>
  <si>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</si>
  <si>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</si>
  <si>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</si>
  <si>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</si>
  <si>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</si>
  <si>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</si>
  <si>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</si>
  <si>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</si>
  <si>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</si>
  <si>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</si>
  <si>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</si>
  <si>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</si>
  <si>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</si>
  <si>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</si>
  <si>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</si>
  <si>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</si>
  <si>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</si>
  <si>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</si>
  <si>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</si>
  <si>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</si>
  <si>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</si>
  <si>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</si>
  <si>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</si>
  <si>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</si>
  <si>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</si>
  <si>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</si>
  <si>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</si>
  <si>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</si>
  <si>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</si>
  <si>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</si>
  <si>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</si>
  <si>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</si>
  <si>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</si>
  <si>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</si>
  <si>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</si>
  <si>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</si>
  <si>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</si>
  <si>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</si>
  <si>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</si>
  <si>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</si>
  <si>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</si>
  <si>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</si>
  <si>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</si>
  <si>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</si>
  <si>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</si>
  <si>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</si>
  <si>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</si>
  <si>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</si>
  <si>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</si>
  <si>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</si>
  <si>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</si>
  <si>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</si>
  <si>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</si>
  <si>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</si>
  <si>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</si>
  <si>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</si>
  <si>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</si>
  <si>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</si>
  <si>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</si>
  <si>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</si>
  <si>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</si>
  <si>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</si>
  <si>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</si>
  <si>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</si>
  <si>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</si>
  <si>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</si>
  <si>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</si>
  <si>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</si>
  <si>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</si>
  <si>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</si>
  <si>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</si>
  <si>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</si>
  <si>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</si>
  <si>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</si>
  <si>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</si>
  <si>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</si>
  <si>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</si>
  <si>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</si>
  <si>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</si>
  <si>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</si>
  <si>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</si>
  <si>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</si>
  <si>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</si>
  <si>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</si>
  <si>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</si>
  <si>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</si>
  <si>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</si>
  <si>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</si>
  <si>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</si>
  <si>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</si>
  <si>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</si>
  <si>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</si>
  <si>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</si>
  <si>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</si>
  <si>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</si>
  <si>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</si>
  <si>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</si>
  <si>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</si>
  <si>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</si>
  <si>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</si>
  <si>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</si>
  <si>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</si>
  <si>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</si>
  <si>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</si>
  <si>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</si>
  <si>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</si>
  <si>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</si>
  <si>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</si>
  <si>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</si>
  <si>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</si>
  <si>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</si>
  <si>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</si>
  <si>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</si>
  <si>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</si>
  <si>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</si>
  <si>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</si>
  <si>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</si>
  <si>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</si>
  <si>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</si>
  <si>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</si>
  <si>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</si>
  <si>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</si>
  <si>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</si>
  <si>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</si>
  <si>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</si>
  <si>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</si>
  <si>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</si>
  <si>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</si>
  <si>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</si>
  <si>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</si>
  <si>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</si>
  <si>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</si>
  <si>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</si>
  <si>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</si>
  <si>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</si>
  <si>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</si>
  <si>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</si>
  <si>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</si>
  <si>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</si>
  <si>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</si>
  <si>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</si>
  <si>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</si>
  <si>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</si>
  <si>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</si>
  <si>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</si>
  <si>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</si>
  <si>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</si>
  <si>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</si>
  <si>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</si>
  <si>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</si>
  <si>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</si>
  <si>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</si>
  <si>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</si>
  <si>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</si>
  <si>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</si>
  <si>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</si>
  <si>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</si>
  <si>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</si>
  <si>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</si>
  <si>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</si>
  <si>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</si>
  <si>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</si>
  <si>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</si>
  <si>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</si>
  <si>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</si>
  <si>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</si>
  <si>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</si>
  <si>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</si>
  <si>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</si>
  <si>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</si>
  <si>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</si>
  <si>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</si>
  <si>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</si>
  <si>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</si>
  <si>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</si>
  <si>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</si>
  <si>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</si>
  <si>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</si>
  <si>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</si>
  <si>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</si>
  <si>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</si>
  <si>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</si>
  <si>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</si>
  <si>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</si>
  <si>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</si>
  <si>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</si>
  <si>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</si>
  <si>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</si>
  <si>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</si>
  <si>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</si>
  <si>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</si>
  <si>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</si>
  <si>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</si>
  <si>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</si>
  <si>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</si>
  <si>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</si>
  <si>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</si>
  <si>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</si>
  <si>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</si>
  <si>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</si>
  <si>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</si>
  <si>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</si>
  <si>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</si>
  <si>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</si>
  <si>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</si>
  <si>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</si>
  <si>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</si>
  <si>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</si>
  <si>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</si>
  <si>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</si>
  <si>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</si>
  <si>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</si>
  <si>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</si>
  <si>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</si>
  <si>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</si>
  <si>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</si>
  <si>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</si>
  <si>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</si>
  <si>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</si>
  <si>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</si>
  <si>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</si>
  <si>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</si>
  <si>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</si>
  <si>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</si>
  <si>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</si>
  <si>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</si>
  <si>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</si>
  <si>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</si>
  <si>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</si>
  <si>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</si>
  <si>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</si>
  <si>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</si>
  <si>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</si>
  <si>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</si>
  <si>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</si>
  <si>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</si>
  <si>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</si>
  <si>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</si>
  <si>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</si>
  <si>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</si>
  <si>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</si>
  <si>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</si>
  <si>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</si>
  <si>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</si>
  <si>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</si>
  <si>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</si>
  <si>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</si>
  <si>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</si>
  <si>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</si>
  <si>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</si>
  <si>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</si>
  <si>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</si>
  <si>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</si>
  <si>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</si>
  <si>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</si>
  <si>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</si>
  <si>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</si>
  <si>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</si>
  <si>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</si>
  <si>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</si>
  <si>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</si>
  <si>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</si>
  <si>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</si>
  <si>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</si>
  <si>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</si>
  <si>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</si>
  <si>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</si>
  <si>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</si>
  <si>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</si>
  <si>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</si>
  <si>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</si>
  <si>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</si>
  <si>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</si>
  <si>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</si>
  <si>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</si>
  <si>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</si>
  <si>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</si>
  <si>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</si>
  <si>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</si>
  <si>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</si>
  <si>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</si>
  <si>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</si>
  <si>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</si>
  <si>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</si>
  <si>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</si>
  <si>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</si>
  <si>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</si>
  <si>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</si>
  <si>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</si>
  <si>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</si>
  <si>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</si>
  <si>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</si>
  <si>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</si>
  <si>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</si>
  <si>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</si>
  <si>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</si>
  <si>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</si>
  <si>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</si>
  <si>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</si>
  <si>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</si>
  <si>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</si>
  <si>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</si>
  <si>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</si>
  <si>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</si>
  <si>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</si>
  <si>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</si>
  <si>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</si>
  <si>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</si>
  <si>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</si>
  <si>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</si>
  <si>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</si>
  <si>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</si>
  <si>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</si>
  <si>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</si>
  <si>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</si>
  <si>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</si>
  <si>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</si>
  <si>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</si>
  <si>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</si>
  <si>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</si>
  <si>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</si>
  <si>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</si>
  <si>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</si>
  <si>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</si>
  <si>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</si>
  <si>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</si>
  <si>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</si>
  <si>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</si>
  <si>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</si>
  <si>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</si>
  <si>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</si>
  <si>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</si>
  <si>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</si>
  <si>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</si>
  <si>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</si>
  <si>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</si>
  <si>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</si>
  <si>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</si>
  <si>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</si>
  <si>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</si>
  <si>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</si>
  <si>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</si>
  <si>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</si>
  <si>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</si>
  <si>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</si>
  <si>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</si>
  <si>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</si>
  <si>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</si>
  <si>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</si>
  <si>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</si>
  <si>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</si>
  <si>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</si>
  <si>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</si>
  <si>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</si>
  <si>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</si>
  <si>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</si>
  <si>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</si>
  <si>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</si>
  <si>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</si>
  <si>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</si>
  <si>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</si>
  <si>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</si>
  <si>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</si>
  <si>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</si>
  <si>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</si>
  <si>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</si>
  <si>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</si>
  <si>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</si>
  <si>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</si>
  <si>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</si>
  <si>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</si>
  <si>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</si>
  <si>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</si>
  <si>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</si>
  <si>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</si>
  <si>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</si>
  <si>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</si>
  <si>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</si>
  <si>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</si>
  <si>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</si>
  <si>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</si>
  <si>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</si>
  <si>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</si>
  <si>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</si>
  <si>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</si>
  <si>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</si>
  <si>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</si>
  <si>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</si>
  <si>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</si>
  <si>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</si>
  <si>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</si>
  <si>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</si>
  <si>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</si>
  <si>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</si>
  <si>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</si>
  <si>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</si>
  <si>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</si>
  <si>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</si>
  <si>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</si>
  <si>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</si>
  <si>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</si>
  <si>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</si>
  <si>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</si>
  <si>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</si>
  <si>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</si>
  <si>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</si>
  <si>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</si>
  <si>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</si>
  <si>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</si>
  <si>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</si>
  <si>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</si>
  <si>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</si>
  <si>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</si>
  <si>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</si>
  <si>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</si>
  <si>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</si>
  <si>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</si>
  <si>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</si>
  <si>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</si>
  <si>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</si>
  <si>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</si>
  <si>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</si>
  <si>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</si>
  <si>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</si>
  <si>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</si>
  <si>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</si>
  <si>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</si>
  <si>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</si>
  <si>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</si>
  <si>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</si>
  <si>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</si>
  <si>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</si>
  <si>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</si>
  <si>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</si>
  <si>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</si>
  <si>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</si>
  <si>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</si>
  <si>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</si>
  <si>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</si>
  <si>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</si>
  <si>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</si>
  <si>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</si>
  <si>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</si>
  <si>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</si>
  <si>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</si>
  <si>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</si>
  <si>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</si>
  <si>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</si>
  <si>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</si>
  <si>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</si>
  <si>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</si>
  <si>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</si>
  <si>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</si>
  <si>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</si>
  <si>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</si>
  <si>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</si>
  <si>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</si>
  <si>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</si>
  <si>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</si>
  <si>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</si>
  <si>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</si>
  <si>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</si>
  <si>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</si>
  <si>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</si>
  <si>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</si>
  <si>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</si>
  <si>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</si>
  <si>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</si>
  <si>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</si>
  <si>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</si>
  <si>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</si>
  <si>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</si>
  <si>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</si>
  <si>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</si>
  <si>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</si>
  <si>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</si>
  <si>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</si>
  <si>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</si>
  <si>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</si>
  <si>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</si>
  <si>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</si>
  <si>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</si>
  <si>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</si>
  <si>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</si>
  <si>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</si>
  <si>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</si>
  <si>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</si>
  <si>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</si>
  <si>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</si>
  <si>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</si>
  <si>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</si>
  <si>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</si>
  <si>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</si>
  <si>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</si>
  <si>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</si>
  <si>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</si>
  <si>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</si>
  <si>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</si>
  <si>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</si>
  <si>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</si>
  <si>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</si>
  <si>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</si>
  <si>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</si>
  <si>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</si>
  <si>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</si>
  <si>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</si>
  <si>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</si>
  <si>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</si>
  <si>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</si>
  <si>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</si>
  <si>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</si>
  <si>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</si>
  <si>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</si>
  <si>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</si>
  <si>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</si>
  <si>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</si>
  <si>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</si>
  <si>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</si>
  <si>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</si>
  <si>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</si>
  <si>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</si>
  <si>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</si>
  <si>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</si>
  <si>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</si>
  <si>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</si>
  <si>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</si>
  <si>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</si>
  <si>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</si>
  <si>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</si>
  <si>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</si>
  <si>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</si>
  <si>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</si>
  <si>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</si>
  <si>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</si>
  <si>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</si>
  <si>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</si>
  <si>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</si>
  <si>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</si>
  <si>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</si>
  <si>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</si>
  <si>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</si>
  <si>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</si>
  <si>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</si>
  <si>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</si>
  <si>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</si>
  <si>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</si>
  <si>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</si>
  <si>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</si>
  <si>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</si>
  <si>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</si>
  <si>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</si>
  <si>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</si>
  <si>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</si>
  <si>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</si>
  <si>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</si>
  <si>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</si>
  <si>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</si>
  <si>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</si>
  <si>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</si>
  <si>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</si>
  <si>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</si>
  <si>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</si>
  <si>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</si>
  <si>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</si>
  <si>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</si>
  <si>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</si>
  <si>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</si>
  <si>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</si>
  <si>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</si>
  <si>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</si>
  <si>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</si>
  <si>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</si>
  <si>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</si>
  <si>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</si>
  <si>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</si>
  <si>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</si>
  <si>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</si>
  <si>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</si>
  <si>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</si>
  <si>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</si>
  <si>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</si>
  <si>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</si>
  <si>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</si>
  <si>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</si>
  <si>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</si>
  <si>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</si>
  <si>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</si>
  <si>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</si>
  <si>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</si>
  <si>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</si>
  <si>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</si>
  <si>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</si>
  <si>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</si>
  <si>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</si>
  <si>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</si>
  <si>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</si>
  <si>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</si>
  <si>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</si>
  <si>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</si>
  <si>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</si>
  <si>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</si>
  <si>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</si>
  <si>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</si>
  <si>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</si>
  <si>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</si>
  <si>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</si>
  <si>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</si>
  <si>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</si>
  <si>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</si>
  <si>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</si>
  <si>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</si>
  <si>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</si>
  <si>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</si>
  <si>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</si>
  <si>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</si>
  <si>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</si>
  <si>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</si>
  <si>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</si>
  <si>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</si>
  <si>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</si>
  <si>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</si>
  <si>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</si>
  <si>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</si>
  <si>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</si>
  <si>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</si>
  <si>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</si>
  <si>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</si>
  <si>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</si>
  <si>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</si>
  <si>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</si>
  <si>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</si>
  <si>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</si>
  <si>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</si>
  <si>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</si>
  <si>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</si>
  <si>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</si>
  <si>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</si>
  <si>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</si>
  <si>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</si>
  <si>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</si>
  <si>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</si>
  <si>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</si>
  <si>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</si>
  <si>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</si>
  <si>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</si>
  <si>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</si>
  <si>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</si>
  <si>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</si>
  <si>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</si>
  <si>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</si>
  <si>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</si>
  <si>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</si>
  <si>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</si>
  <si>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</si>
  <si>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</si>
  <si>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</si>
  <si>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</si>
  <si>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</si>
  <si>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</si>
  <si>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</si>
  <si>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</si>
  <si>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</si>
  <si>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</si>
  <si>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</si>
  <si>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</si>
  <si>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</si>
  <si>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</si>
  <si>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</si>
  <si>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</si>
  <si>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</si>
  <si>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</si>
  <si>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</si>
  <si>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</si>
  <si>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</si>
  <si>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</si>
  <si>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</si>
  <si>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</si>
  <si>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</si>
  <si>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</si>
  <si>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</si>
  <si>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</si>
  <si>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</si>
  <si>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</si>
  <si>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</si>
  <si>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</si>
  <si>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</si>
  <si>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</si>
  <si>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</si>
  <si>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</si>
  <si>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</si>
  <si>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</si>
  <si>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</si>
  <si>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</si>
  <si>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</si>
  <si>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</si>
  <si>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</si>
  <si>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</si>
  <si>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</si>
  <si>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</si>
  <si>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</si>
  <si>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</si>
  <si>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</si>
  <si>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</si>
  <si>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</si>
  <si>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</si>
  <si>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</si>
  <si>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</si>
  <si>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</si>
  <si>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</si>
  <si>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</si>
  <si>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</si>
  <si>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</si>
  <si>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</si>
  <si>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</si>
  <si>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</si>
  <si>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</si>
  <si>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</si>
  <si>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</si>
  <si>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</si>
  <si>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</si>
  <si>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</si>
  <si>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</si>
  <si>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</si>
  <si>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</si>
  <si>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</si>
  <si>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</si>
  <si>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</si>
  <si>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</si>
  <si>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</si>
  <si>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</si>
  <si>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</si>
  <si>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</si>
  <si>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</si>
  <si>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</si>
  <si>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</si>
  <si>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</si>
  <si>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</si>
  <si>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</si>
  <si>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</si>
  <si>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</si>
  <si>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</si>
  <si>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</si>
  <si>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</si>
  <si>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</si>
  <si>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</si>
  <si>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</si>
  <si>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</si>
  <si>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</si>
  <si>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</si>
  <si>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</si>
  <si>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</si>
  <si>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</si>
  <si>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</si>
  <si>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</si>
  <si>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</si>
  <si>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</si>
  <si>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</si>
  <si>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</si>
  <si>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</si>
  <si>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</si>
  <si>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</si>
  <si>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</si>
  <si>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</si>
  <si>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</si>
  <si>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</si>
  <si>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</si>
  <si>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</si>
  <si>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</si>
  <si>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</si>
  <si>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</si>
  <si>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</si>
  <si>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</si>
  <si>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</si>
  <si>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</si>
  <si>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</si>
  <si>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</si>
  <si>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</si>
  <si>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</si>
  <si>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</si>
  <si>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</si>
  <si>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</si>
  <si>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</si>
  <si>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</si>
  <si>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</si>
  <si>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</si>
  <si>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</si>
  <si>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</si>
  <si>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</si>
  <si>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</si>
  <si>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</si>
  <si>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</si>
  <si>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</si>
  <si>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</si>
  <si>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</si>
  <si>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</si>
  <si>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</si>
  <si>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</si>
  <si>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</si>
  <si>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</si>
  <si>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</si>
  <si>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</si>
  <si>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</si>
  <si>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</si>
  <si>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</si>
  <si>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</si>
  <si>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</si>
  <si>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</si>
  <si>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</si>
  <si>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</si>
  <si>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</si>
  <si>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</si>
  <si>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</si>
  <si>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</si>
  <si>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</si>
  <si>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</si>
  <si>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</si>
  <si>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</si>
  <si>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</si>
  <si>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</si>
  <si>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</si>
  <si>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</si>
  <si>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</si>
  <si>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</si>
  <si>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</si>
  <si>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</si>
  <si>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</si>
  <si>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</si>
  <si>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</si>
  <si>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</si>
  <si>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</si>
  <si>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</si>
  <si>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</si>
  <si>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</si>
  <si>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</si>
  <si>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</si>
  <si>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</si>
  <si>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</si>
  <si>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</si>
  <si>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</si>
  <si>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</si>
  <si>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</si>
  <si>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</si>
  <si>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</si>
  <si>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</si>
  <si>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</si>
  <si>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</si>
  <si>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</si>
  <si>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</si>
  <si>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</si>
  <si>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</si>
  <si>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</si>
  <si>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</si>
  <si>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</si>
  <si>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</si>
  <si>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</si>
  <si>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</si>
  <si>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</si>
  <si>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</si>
  <si>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</si>
  <si>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</si>
  <si>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</si>
  <si>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</si>
  <si>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</si>
  <si>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</si>
  <si>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</si>
  <si>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</si>
  <si>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</si>
  <si>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</si>
  <si>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</si>
  <si>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</si>
  <si>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</si>
  <si>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</si>
  <si>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</si>
  <si>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</si>
  <si>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</si>
  <si>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</si>
  <si>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</si>
  <si>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</si>
  <si>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</si>
  <si>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</si>
  <si>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</si>
  <si>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</si>
  <si>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</si>
  <si>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</si>
  <si>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</si>
  <si>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</si>
  <si>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</si>
  <si>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</si>
  <si>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</si>
  <si>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</si>
  <si>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</si>
  <si>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</si>
  <si>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</si>
  <si>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</si>
  <si>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</si>
  <si>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</si>
  <si>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</si>
  <si>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</si>
  <si>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</si>
  <si>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</si>
  <si>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</si>
  <si>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</si>
  <si>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</si>
  <si>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</si>
  <si>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</si>
  <si>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</si>
  <si>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</si>
  <si>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</si>
  <si>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</si>
  <si>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</si>
  <si>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</si>
  <si>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</si>
  <si>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</si>
  <si>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</si>
  <si>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</si>
  <si>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</si>
  <si>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</si>
  <si>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</si>
  <si>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</si>
  <si>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</si>
  <si>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</si>
  <si>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</si>
  <si>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</si>
  <si>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</si>
  <si>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</si>
  <si>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</si>
  <si>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</si>
  <si>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</si>
  <si>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</si>
  <si>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</si>
  <si>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</si>
  <si>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</si>
  <si>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</si>
  <si>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</si>
  <si>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</si>
  <si>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</si>
  <si>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</si>
  <si>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</si>
  <si>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</si>
  <si>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</si>
  <si>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</si>
  <si>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</si>
  <si>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</si>
  <si>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</si>
  <si>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</si>
  <si>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</si>
  <si>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</si>
  <si>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</si>
  <si>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</si>
  <si>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</si>
  <si>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</si>
  <si>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</si>
  <si>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</si>
  <si>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</si>
  <si>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</si>
  <si>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</si>
  <si>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</si>
  <si>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</si>
  <si>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</si>
  <si>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</si>
  <si>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</si>
  <si>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</si>
  <si>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</si>
  <si>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</si>
  <si>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</si>
  <si>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</si>
  <si>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</si>
  <si>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</si>
  <si>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</si>
  <si>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</si>
  <si>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</si>
  <si>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</si>
  <si>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</si>
  <si>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</si>
  <si>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</si>
  <si>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</si>
  <si>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</si>
  <si>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</si>
  <si>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</si>
  <si>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</si>
  <si>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</si>
  <si>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</si>
  <si>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</si>
  <si>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</si>
  <si>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</si>
  <si>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</si>
  <si>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</si>
  <si>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</si>
  <si>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</si>
  <si>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</si>
  <si>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</si>
  <si>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</si>
  <si>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</si>
  <si>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</si>
  <si>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</si>
  <si>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</si>
  <si>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</si>
  <si>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</si>
  <si>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</si>
  <si>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</si>
  <si>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</si>
  <si>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</si>
  <si>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</si>
  <si>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</si>
  <si>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</si>
  <si>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</si>
  <si>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</si>
  <si>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</si>
  <si>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</si>
  <si>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</si>
  <si>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</si>
  <si>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</si>
  <si>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</si>
  <si>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</si>
  <si>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</si>
  <si>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</si>
  <si>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</si>
  <si>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</si>
  <si>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</si>
  <si>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</si>
  <si>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</si>
  <si>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</si>
  <si>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</si>
  <si>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</si>
  <si>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</si>
  <si>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</si>
  <si>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</si>
  <si>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</si>
  <si>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</si>
  <si>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</si>
  <si>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</si>
  <si>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</si>
  <si>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</si>
  <si>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</si>
  <si>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</si>
  <si>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</si>
  <si>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</si>
  <si>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</si>
  <si>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</si>
  <si>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</si>
  <si>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</si>
  <si>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</si>
  <si>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</si>
  <si>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</si>
  <si>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</si>
  <si>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</si>
  <si>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</si>
  <si>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</si>
  <si>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</si>
  <si>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</si>
  <si>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</si>
  <si>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</si>
  <si>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</si>
  <si>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</si>
  <si>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</si>
  <si>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</si>
  <si>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</si>
  <si>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</si>
  <si>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</si>
  <si>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</si>
  <si>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</si>
  <si>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</si>
  <si>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</si>
  <si>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</si>
  <si>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</si>
  <si>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</si>
  <si>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</si>
  <si>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</si>
  <si>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</si>
  <si>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</si>
  <si>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</si>
  <si>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</si>
  <si>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</si>
  <si>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</si>
  <si>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</si>
  <si>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</si>
  <si>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</si>
  <si>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</si>
  <si>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</si>
  <si>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</si>
  <si>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</si>
  <si>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</si>
  <si>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</si>
  <si>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</si>
  <si>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</si>
  <si>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</si>
  <si>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</si>
  <si>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</si>
  <si>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</si>
  <si>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</si>
  <si>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</si>
  <si>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</si>
  <si>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</si>
  <si>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</si>
  <si>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</si>
  <si>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</si>
  <si>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</si>
  <si>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</si>
  <si>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</si>
  <si>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</si>
  <si>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</si>
  <si>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</si>
  <si>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</si>
  <si>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</si>
  <si>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</si>
  <si>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</si>
  <si>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</si>
  <si>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</si>
  <si>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</si>
  <si>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</si>
  <si>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</si>
  <si>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</si>
  <si>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</si>
  <si>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</si>
  <si>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</si>
  <si>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</si>
  <si>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</si>
  <si>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</si>
  <si>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</si>
  <si>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</si>
  <si>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</si>
  <si>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</si>
  <si>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</si>
  <si>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</si>
  <si>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</si>
  <si>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</si>
  <si>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</si>
  <si>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</si>
  <si>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</si>
  <si>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</si>
  <si>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</si>
  <si>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</si>
  <si>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</si>
  <si>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</si>
  <si>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</si>
  <si>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</si>
  <si>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</si>
  <si>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</si>
  <si>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</si>
  <si>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</si>
  <si>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</si>
  <si>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</si>
  <si>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</si>
  <si>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</si>
  <si>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</si>
  <si>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</si>
  <si>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</si>
  <si>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</si>
  <si>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</si>
  <si>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</si>
  <si>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</si>
  <si>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</si>
  <si>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</si>
  <si>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</si>
  <si>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</si>
  <si>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</si>
  <si>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</si>
  <si>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</si>
  <si>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</si>
  <si>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</si>
  <si>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</si>
  <si>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</si>
  <si>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</si>
  <si>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</si>
  <si>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</si>
  <si>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</si>
  <si>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</si>
  <si>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</si>
  <si>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</si>
  <si>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</si>
  <si>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</si>
  <si>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</si>
  <si>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</si>
  <si>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</si>
  <si>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</si>
  <si>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</si>
  <si>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</si>
  <si>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</si>
  <si>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</si>
  <si>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</si>
  <si>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</si>
  <si>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</si>
  <si>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</si>
  <si>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</si>
  <si>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</si>
  <si>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</si>
  <si>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</si>
  <si>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</si>
  <si>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</si>
  <si>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</si>
  <si>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</si>
  <si>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</si>
  <si>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</si>
  <si>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</si>
  <si>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</si>
  <si>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</si>
  <si>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</si>
  <si>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</si>
  <si>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</si>
  <si>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</si>
  <si>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</si>
  <si>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</si>
  <si>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</si>
  <si>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</si>
  <si>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</si>
  <si>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</si>
  <si>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</si>
  <si>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</si>
  <si>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</si>
  <si>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</si>
  <si>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</si>
  <si>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</si>
  <si>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</si>
  <si>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</si>
  <si>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</si>
  <si>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</si>
  <si>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</si>
  <si>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</si>
  <si>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</si>
  <si>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</si>
  <si>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</si>
  <si>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</si>
  <si>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</si>
  <si>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</si>
  <si>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</si>
  <si>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</si>
  <si>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</si>
  <si>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</si>
  <si>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</si>
  <si>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</si>
  <si>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</si>
  <si>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</si>
  <si>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</si>
  <si>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</si>
  <si>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</si>
  <si>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</si>
  <si>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</si>
  <si>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</si>
  <si>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</si>
  <si>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</si>
  <si>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</si>
  <si>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</si>
  <si>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</si>
  <si>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</si>
  <si>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</si>
  <si>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</si>
  <si>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</si>
  <si>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</si>
  <si>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</si>
  <si>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</si>
  <si>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</si>
  <si>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</si>
  <si>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</si>
  <si>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</si>
  <si>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</si>
  <si>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</si>
  <si>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</si>
  <si>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</si>
  <si>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</si>
  <si>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</si>
  <si>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</si>
  <si>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</si>
  <si>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</si>
  <si>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</si>
  <si>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</si>
  <si>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</si>
  <si>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</si>
  <si>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</si>
  <si>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</si>
  <si>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</si>
  <si>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</si>
  <si>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</si>
  <si>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</si>
  <si>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</si>
  <si>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</si>
  <si>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</si>
  <si>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</si>
  <si>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</si>
  <si>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</si>
  <si>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</si>
  <si>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</si>
  <si>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</si>
  <si>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</si>
  <si>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</si>
  <si>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</si>
  <si>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</si>
  <si>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</si>
  <si>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</si>
  <si>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</si>
  <si>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</si>
  <si>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</si>
  <si>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</si>
  <si>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</si>
  <si>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</si>
  <si>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</si>
  <si>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</si>
  <si>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</si>
  <si>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</si>
  <si>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</si>
  <si>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</si>
  <si>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</si>
  <si>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</si>
  <si>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</si>
  <si>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</si>
  <si>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</si>
  <si>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</si>
  <si>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</si>
  <si>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</si>
  <si>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</si>
  <si>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</si>
  <si>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</si>
  <si>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</si>
  <si>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</si>
  <si>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</si>
  <si>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</si>
  <si>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</si>
  <si>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</si>
  <si>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</si>
  <si>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</si>
  <si>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</si>
  <si>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</si>
  <si>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</si>
  <si>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</si>
  <si>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</si>
  <si>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</si>
  <si>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</si>
  <si>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</si>
  <si>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</si>
  <si>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</si>
  <si>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</si>
  <si>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</si>
  <si>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</si>
  <si>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</si>
  <si>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</si>
  <si>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</si>
  <si>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</si>
  <si>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</si>
  <si>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</si>
  <si>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</si>
  <si>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</si>
  <si>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</si>
  <si>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</si>
  <si>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</si>
  <si>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</si>
  <si>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</si>
  <si>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</si>
  <si>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</si>
  <si>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</si>
  <si>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</si>
  <si>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</si>
  <si>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</si>
  <si>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</si>
  <si>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</si>
  <si>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</si>
  <si>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</si>
  <si>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</si>
  <si>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</si>
  <si>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</si>
  <si>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</si>
  <si>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</si>
  <si>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</si>
  <si>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</si>
  <si>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</si>
  <si>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</si>
  <si>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</si>
  <si>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</si>
  <si>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</si>
  <si>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</si>
  <si>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</si>
  <si>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</si>
  <si>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</si>
  <si>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</si>
  <si>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</si>
  <si>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</si>
  <si>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</si>
  <si>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</si>
  <si>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</si>
  <si>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</si>
  <si>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</si>
  <si>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</si>
  <si>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</si>
  <si>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</si>
  <si>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</si>
  <si>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</si>
  <si>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</si>
  <si>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</si>
  <si>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</si>
  <si>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</si>
  <si>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</si>
  <si>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</si>
  <si>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</si>
  <si>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</si>
  <si>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</si>
  <si>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</si>
  <si>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</si>
  <si>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</si>
  <si>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</si>
  <si>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</si>
  <si>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</si>
  <si>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</si>
  <si>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</si>
  <si>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</si>
  <si>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</si>
  <si>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</si>
  <si>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</si>
  <si>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</si>
  <si>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</si>
  <si>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</si>
  <si>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</si>
  <si>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</si>
  <si>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</si>
  <si>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</si>
  <si>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</si>
  <si>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</si>
  <si>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</si>
  <si>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</si>
  <si>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</si>
  <si>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</si>
  <si>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</si>
  <si>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</si>
  <si>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</si>
  <si>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</si>
  <si>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</si>
  <si>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</si>
  <si>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</si>
  <si>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</si>
  <si>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</si>
  <si>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</si>
  <si>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</si>
  <si>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</si>
  <si>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</si>
  <si>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</si>
  <si>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</si>
  <si>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</si>
  <si>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</si>
  <si>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</si>
  <si>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</si>
  <si>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</si>
  <si>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</si>
  <si>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</si>
  <si>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</si>
  <si>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</si>
  <si>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</si>
  <si>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</si>
  <si>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</si>
  <si>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</si>
  <si>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</si>
  <si>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</si>
  <si>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</si>
  <si>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</si>
  <si>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</si>
  <si>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</si>
  <si>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</si>
  <si>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</si>
  <si>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</si>
  <si>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</si>
  <si>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</si>
  <si>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</si>
  <si>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</si>
  <si>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</si>
  <si>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</si>
  <si>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</si>
  <si>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</si>
  <si>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</si>
  <si>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</si>
  <si>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</si>
  <si>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</si>
  <si>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</si>
  <si>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</si>
  <si>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</si>
  <si>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</si>
  <si>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</si>
  <si>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</si>
  <si>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</si>
  <si>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</si>
  <si>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</si>
  <si>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</si>
  <si>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</si>
  <si>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</si>
  <si>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</si>
  <si>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</si>
  <si>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</si>
  <si>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</si>
  <si>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</si>
  <si>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</si>
  <si>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</si>
  <si>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</si>
  <si>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</si>
  <si>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</si>
  <si>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</si>
  <si>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</si>
  <si>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</si>
  <si>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</si>
  <si>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</si>
  <si>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</si>
  <si>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</si>
  <si>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</si>
  <si>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</si>
  <si>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</si>
  <si>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</si>
  <si>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</si>
  <si>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</si>
  <si>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</si>
  <si>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</si>
  <si>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</si>
  <si>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</si>
  <si>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</si>
  <si>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</si>
  <si>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</si>
  <si>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</si>
  <si>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</si>
  <si>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</si>
  <si>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</si>
  <si>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</si>
  <si>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</si>
  <si>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</si>
  <si>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</si>
  <si>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</si>
  <si>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</si>
  <si>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</si>
  <si>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</si>
  <si>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</si>
  <si>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</si>
  <si>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</si>
  <si>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</si>
  <si>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</si>
  <si>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</si>
  <si>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</si>
  <si>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</si>
  <si>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</si>
  <si>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</si>
  <si>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</si>
  <si>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</si>
  <si>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</si>
  <si>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</si>
  <si>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</si>
  <si>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</si>
  <si>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</si>
  <si>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</si>
  <si>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</si>
  <si>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</si>
  <si>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</si>
  <si>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</si>
  <si>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</si>
  <si>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</si>
  <si>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</si>
  <si>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</si>
  <si>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</si>
  <si>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</si>
  <si>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</si>
  <si>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</si>
  <si>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</si>
  <si>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</si>
  <si>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</si>
  <si>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</si>
  <si>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</si>
  <si>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</si>
  <si>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</si>
  <si>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</si>
  <si>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</si>
  <si>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</si>
  <si>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</si>
  <si>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</si>
  <si>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</si>
  <si>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</si>
  <si>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</si>
  <si>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</si>
  <si>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</si>
  <si>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</si>
  <si>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</si>
  <si>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</si>
  <si>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</si>
  <si>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</si>
  <si>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</si>
  <si>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</si>
  <si>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</si>
  <si>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</si>
  <si>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</si>
  <si>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</si>
  <si>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</si>
  <si>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</si>
  <si>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</si>
  <si>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</si>
  <si>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</si>
  <si>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</si>
  <si>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</si>
  <si>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</si>
  <si>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</si>
  <si>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</si>
  <si>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</si>
  <si>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</si>
  <si>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</si>
  <si>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</si>
  <si>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</si>
  <si>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</si>
  <si>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</si>
  <si>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</si>
  <si>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</si>
  <si>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</si>
  <si>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</si>
  <si>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</si>
  <si>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</si>
  <si>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</si>
  <si>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</si>
  <si>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</si>
  <si>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</si>
  <si>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</si>
  <si>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</si>
  <si>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</si>
  <si>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</si>
  <si>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</si>
  <si>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</si>
  <si>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</si>
  <si>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</si>
  <si>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</si>
  <si>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</si>
  <si>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</si>
  <si>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</si>
  <si>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</si>
  <si>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</si>
  <si>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</si>
  <si>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</si>
  <si>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</si>
  <si>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</si>
  <si>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</si>
  <si>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</si>
  <si>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</si>
  <si>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</si>
  <si>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</si>
  <si>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</si>
  <si>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</si>
  <si>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</si>
  <si>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</si>
  <si>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</si>
  <si>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</si>
  <si>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</si>
  <si>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</si>
  <si>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</si>
  <si>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</si>
  <si>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</si>
  <si>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</si>
  <si>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</si>
  <si>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</si>
  <si>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</si>
  <si>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</si>
  <si>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</si>
  <si>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</si>
  <si>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</si>
  <si>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</si>
  <si>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</si>
  <si>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</si>
  <si>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</si>
  <si>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</si>
  <si>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</si>
  <si>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</si>
  <si>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</si>
  <si>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</si>
  <si>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</si>
  <si>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</si>
  <si>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</si>
  <si>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</si>
  <si>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</si>
  <si>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</si>
  <si>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</si>
  <si>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</si>
  <si>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</si>
  <si>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</si>
  <si>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</si>
  <si>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</si>
  <si>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</si>
  <si>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</si>
  <si>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</si>
  <si>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</si>
  <si>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</si>
  <si>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</si>
  <si>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</si>
  <si>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</si>
  <si>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</si>
  <si>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</si>
  <si>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</si>
  <si>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</si>
  <si>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</si>
  <si>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</si>
  <si>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</si>
  <si>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</si>
  <si>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</si>
  <si>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</si>
  <si>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</si>
  <si>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</si>
  <si>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</si>
  <si>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</si>
  <si>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</si>
  <si>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</si>
  <si>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</si>
  <si>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</si>
  <si>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</si>
  <si>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</si>
  <si>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</si>
  <si>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</si>
  <si>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</si>
  <si>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</si>
  <si>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</si>
  <si>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</si>
  <si>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</si>
  <si>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</si>
  <si>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</si>
  <si>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</si>
  <si>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</si>
  <si>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</si>
  <si>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</si>
  <si>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</si>
  <si>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</si>
  <si>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</si>
  <si>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</si>
  <si>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</si>
  <si>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</si>
  <si>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</si>
  <si>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</si>
  <si>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</si>
  <si>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</si>
  <si>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</si>
  <si>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</si>
  <si>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</si>
  <si>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</si>
  <si>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</si>
  <si>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</si>
  <si>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</si>
  <si>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</si>
  <si>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</si>
  <si>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</si>
  <si>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</si>
  <si>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</si>
  <si>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</si>
  <si>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</si>
  <si>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</si>
  <si>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</si>
  <si>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</si>
  <si>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</si>
  <si>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</si>
  <si>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</si>
  <si>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</si>
  <si>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</si>
  <si>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</si>
  <si>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</si>
  <si>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</si>
  <si>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</si>
  <si>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</si>
  <si>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</si>
  <si>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</si>
  <si>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</si>
  <si>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</si>
  <si>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</si>
  <si>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</si>
  <si>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</si>
  <si>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</si>
  <si>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</si>
  <si>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</si>
  <si>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</si>
  <si>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</si>
  <si>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</si>
  <si>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</si>
  <si>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</si>
  <si>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</si>
  <si>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</si>
  <si>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</si>
  <si>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</si>
  <si>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</si>
  <si>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</si>
  <si>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</si>
  <si>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</si>
  <si>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</si>
  <si>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</si>
  <si>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</si>
  <si>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</si>
  <si>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</si>
  <si>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</si>
  <si>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</si>
  <si>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</si>
  <si>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</si>
  <si>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</si>
  <si>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</si>
  <si>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</si>
  <si>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</si>
  <si>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</si>
  <si>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</si>
  <si>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</si>
  <si>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</si>
  <si>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</si>
  <si>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</si>
  <si>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</si>
  <si>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</si>
  <si>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</si>
  <si>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</si>
  <si>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</si>
  <si>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</si>
  <si>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</si>
  <si>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</si>
  <si>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</si>
  <si>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</si>
  <si>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</si>
  <si>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</si>
  <si>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</si>
  <si>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</si>
  <si>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</si>
  <si>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</si>
  <si>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</si>
  <si>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</si>
  <si>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</si>
  <si>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</si>
  <si>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</si>
  <si>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</si>
  <si>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</si>
  <si>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</si>
  <si>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</si>
  <si>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</si>
  <si>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</si>
  <si>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</si>
  <si>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</si>
  <si>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</si>
  <si>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</si>
  <si>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</si>
  <si>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</si>
  <si>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</si>
  <si>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</si>
  <si>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</si>
  <si>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</si>
  <si>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</si>
  <si>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</si>
  <si>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</si>
  <si>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</si>
  <si>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</si>
  <si>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</si>
  <si>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</si>
  <si>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</si>
  <si>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</si>
  <si>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</si>
  <si>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</si>
  <si>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</si>
  <si>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</si>
  <si>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</si>
  <si>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</si>
  <si>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</si>
  <si>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</si>
  <si>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</si>
  <si>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</si>
  <si>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</si>
  <si>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</si>
  <si>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</si>
  <si>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</si>
  <si>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</si>
  <si>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</si>
  <si>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</si>
  <si>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</si>
  <si>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</si>
  <si>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</si>
  <si>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</si>
  <si>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</si>
  <si>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</si>
  <si>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</si>
  <si>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</si>
  <si>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</si>
  <si>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</si>
  <si>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</si>
  <si>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</si>
  <si>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</si>
  <si>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</si>
  <si>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</si>
  <si>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</si>
  <si>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</si>
  <si>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</si>
  <si>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</si>
  <si>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</si>
  <si>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</si>
  <si>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</si>
  <si>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</si>
  <si>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</si>
  <si>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</si>
  <si>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</si>
  <si>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</si>
  <si>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</si>
  <si>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</si>
  <si>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</si>
  <si>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</si>
  <si>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</si>
  <si>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</si>
  <si>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</si>
  <si>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</si>
  <si>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</si>
  <si>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</si>
  <si>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</si>
  <si>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</si>
  <si>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</si>
  <si>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</si>
  <si>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</si>
  <si>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</si>
  <si>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</si>
  <si>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</si>
  <si>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</si>
  <si>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</si>
  <si>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</si>
  <si>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</si>
  <si>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</si>
  <si>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</si>
  <si>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</si>
  <si>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</si>
  <si>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</si>
  <si>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</si>
  <si>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</si>
  <si>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</si>
  <si>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</si>
  <si>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</si>
  <si>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</si>
  <si>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</si>
  <si>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</si>
  <si>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</si>
  <si>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</si>
  <si>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</si>
  <si>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</si>
  <si>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</si>
  <si>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</si>
  <si>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</si>
  <si>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</si>
  <si>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</si>
  <si>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</si>
  <si>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</si>
  <si>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</si>
  <si>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</si>
  <si>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</si>
  <si>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</si>
  <si>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</si>
  <si>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</si>
  <si>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</si>
  <si>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</si>
  <si>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</si>
  <si>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</si>
  <si>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</si>
  <si>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</si>
  <si>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</si>
  <si>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</si>
  <si>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</si>
  <si>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</si>
  <si>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</si>
  <si>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</si>
  <si>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</si>
  <si>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</si>
  <si>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</si>
  <si>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</si>
  <si>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</si>
  <si>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</si>
  <si>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</si>
  <si>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</si>
  <si>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</si>
  <si>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</si>
  <si>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</si>
  <si>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</si>
  <si>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</si>
  <si>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</si>
  <si>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</si>
  <si>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</si>
  <si>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</si>
  <si>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</si>
  <si>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</si>
  <si>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</si>
  <si>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</si>
  <si>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</si>
  <si>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</si>
  <si>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</si>
  <si>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</si>
  <si>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</si>
  <si>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</si>
  <si>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</si>
  <si>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</si>
  <si>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</si>
  <si>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</si>
  <si>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</si>
  <si>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</si>
  <si>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</si>
  <si>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</si>
  <si>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</si>
  <si>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</si>
  <si>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</si>
  <si>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</si>
  <si>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</si>
  <si>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</si>
  <si>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</si>
  <si>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</si>
  <si>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</si>
  <si>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</si>
  <si>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</si>
  <si>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</si>
  <si>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</si>
  <si>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</si>
  <si>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</si>
  <si>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</si>
  <si>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</si>
  <si>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</si>
  <si>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</si>
  <si>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</si>
  <si>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</si>
  <si>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</si>
  <si>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</si>
  <si>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</si>
  <si>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</si>
  <si>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</si>
  <si>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</si>
  <si>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</si>
  <si>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</si>
  <si>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</si>
  <si>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</si>
  <si>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</si>
  <si>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</si>
  <si>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</si>
  <si>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</si>
  <si>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</si>
  <si>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</si>
  <si>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</si>
  <si>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</si>
  <si>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</si>
  <si>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</si>
  <si>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</si>
  <si>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</si>
  <si>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</si>
  <si>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</si>
  <si>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</si>
  <si>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</si>
  <si>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</si>
  <si>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</si>
  <si>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</si>
  <si>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</si>
  <si>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</si>
  <si>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</si>
  <si>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</si>
  <si>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</si>
  <si>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</si>
  <si>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</si>
  <si>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</si>
  <si>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</si>
  <si>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</si>
  <si>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</si>
  <si>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</si>
  <si>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</si>
  <si>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</si>
  <si>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</si>
  <si>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</si>
  <si>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</si>
  <si>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</si>
  <si>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</si>
  <si>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</si>
  <si>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</si>
  <si>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</si>
  <si>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</si>
  <si>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</si>
  <si>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</si>
  <si>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</si>
  <si>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</si>
  <si>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</si>
  <si>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</si>
  <si>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</si>
  <si>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</si>
  <si>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</si>
  <si>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</si>
  <si>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</si>
  <si>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</si>
  <si>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</si>
  <si>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</si>
  <si>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</si>
  <si>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</si>
  <si>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</si>
  <si>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</si>
  <si>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</si>
  <si>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</si>
  <si>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</si>
  <si>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</si>
  <si>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</si>
  <si>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</si>
  <si>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</si>
  <si>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</si>
  <si>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</si>
  <si>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</si>
  <si>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</si>
  <si>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</si>
  <si>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</si>
  <si>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</si>
  <si>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</si>
  <si>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</si>
  <si>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</si>
  <si>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</si>
  <si>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</si>
  <si>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</si>
  <si>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</si>
  <si>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</si>
  <si>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</si>
  <si>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</si>
  <si>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</si>
  <si>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</si>
  <si>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</si>
  <si>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</si>
  <si>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</si>
  <si>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</si>
  <si>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</si>
  <si>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</si>
  <si>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</si>
  <si>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</si>
  <si>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</si>
  <si>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</si>
  <si>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</si>
  <si>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</si>
  <si>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</si>
  <si>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</si>
  <si>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</si>
  <si>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</si>
  <si>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</si>
  <si>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</si>
  <si>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</si>
  <si>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</si>
  <si>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</si>
  <si>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</si>
  <si>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</si>
  <si>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</si>
  <si>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</si>
  <si>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</si>
  <si>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</si>
  <si>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</si>
  <si>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</si>
  <si>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</si>
  <si>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</si>
  <si>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</si>
  <si>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</si>
  <si>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</si>
  <si>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</si>
  <si>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</si>
  <si>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</si>
  <si>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</si>
  <si>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</si>
  <si>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</si>
  <si>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</si>
  <si>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</si>
  <si>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</si>
  <si>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</si>
  <si>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</si>
  <si>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</si>
  <si>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</si>
  <si>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</si>
  <si>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</si>
  <si>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</si>
  <si>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</si>
  <si>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</si>
  <si>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</si>
  <si>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</si>
  <si>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</si>
  <si>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</si>
  <si>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</si>
  <si>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</si>
  <si>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</si>
  <si>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</si>
  <si>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</si>
  <si>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</si>
  <si>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</si>
  <si>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</si>
  <si>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</si>
  <si>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</si>
  <si>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</si>
  <si>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</si>
  <si>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</si>
  <si>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</si>
  <si>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</si>
  <si>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</si>
  <si>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</si>
  <si>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</si>
  <si>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</si>
  <si>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</si>
  <si>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</si>
  <si>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</si>
  <si>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</si>
  <si>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</si>
  <si>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</si>
  <si>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</si>
  <si>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</si>
  <si>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</si>
  <si>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</si>
  <si>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</si>
  <si>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</si>
  <si>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</si>
  <si>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</si>
  <si>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</si>
  <si>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</si>
  <si>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</si>
  <si>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</si>
  <si>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</si>
  <si>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</si>
  <si>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</si>
  <si>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</si>
  <si>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</si>
  <si>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</si>
  <si>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</si>
  <si>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</si>
  <si>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</si>
  <si>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</si>
  <si>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</si>
  <si>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</si>
  <si>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</si>
  <si>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</si>
  <si>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</si>
  <si>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</si>
  <si>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</si>
  <si>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</si>
  <si>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</si>
  <si>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</si>
  <si>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</si>
  <si>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</si>
  <si>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</si>
  <si>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</si>
  <si>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</si>
  <si>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</si>
  <si>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</si>
  <si>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</si>
  <si>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</si>
  <si>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</si>
  <si>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</si>
  <si>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</si>
  <si>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</si>
  <si>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</si>
  <si>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</si>
  <si>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</si>
  <si>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</si>
  <si>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</si>
  <si>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</si>
  <si>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</si>
  <si>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</si>
  <si>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</si>
  <si>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</si>
  <si>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</si>
  <si>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</si>
  <si>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</si>
  <si>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</si>
  <si>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</si>
  <si>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</si>
  <si>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</si>
  <si>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</si>
  <si>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</si>
  <si>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</si>
  <si>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</si>
  <si>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</si>
  <si>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</si>
  <si>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</si>
  <si>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</si>
  <si>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</si>
  <si>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</si>
  <si>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</si>
  <si>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</si>
  <si>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</si>
  <si>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</si>
  <si>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</si>
  <si>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</si>
  <si>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</si>
  <si>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</si>
  <si>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</si>
  <si>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</si>
  <si>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</si>
  <si>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</si>
  <si>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</si>
  <si>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</si>
  <si>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</si>
  <si>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</si>
  <si>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</si>
  <si>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</si>
  <si>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</si>
  <si>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</si>
  <si>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</si>
  <si>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</si>
  <si>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</si>
  <si>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</si>
  <si>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</si>
  <si>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</si>
  <si>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</si>
  <si>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</si>
  <si>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</si>
  <si>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</si>
  <si>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</si>
  <si>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</si>
  <si>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</si>
  <si>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</si>
  <si>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</si>
  <si>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</si>
  <si>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</si>
  <si>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</si>
  <si>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</si>
  <si>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</si>
  <si>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</si>
  <si>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</si>
  <si>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</si>
  <si>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</si>
  <si>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</si>
  <si>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</si>
  <si>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</si>
  <si>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</si>
  <si>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</si>
  <si>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</si>
  <si>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</si>
  <si>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</si>
  <si>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</si>
  <si>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</si>
  <si>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</si>
  <si>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</si>
  <si>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</si>
  <si>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</si>
  <si>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</si>
  <si>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</si>
  <si>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</si>
  <si>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</si>
  <si>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</si>
  <si>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</si>
  <si>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</si>
  <si>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</si>
  <si>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</si>
  <si>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</si>
  <si>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</si>
  <si>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</si>
  <si>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</si>
  <si>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</si>
  <si>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</si>
  <si>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</si>
  <si>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</si>
  <si>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</si>
  <si>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</si>
  <si>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</si>
  <si>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</si>
  <si>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</si>
  <si>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</si>
  <si>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</si>
  <si>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</si>
  <si>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</si>
  <si>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</si>
  <si>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</si>
  <si>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</si>
  <si>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</si>
  <si>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</si>
  <si>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</si>
  <si>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</si>
  <si>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</si>
  <si>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</si>
  <si>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</si>
  <si>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</si>
  <si>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</si>
  <si>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</si>
  <si>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</si>
  <si>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</si>
  <si>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</si>
  <si>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</si>
  <si>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</si>
  <si>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</si>
  <si>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</si>
  <si>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</si>
  <si>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</si>
  <si>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</si>
  <si>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</si>
  <si>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</si>
  <si>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</si>
  <si>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</si>
  <si>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</si>
  <si>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</si>
  <si>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</si>
  <si>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</si>
  <si>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</si>
  <si>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</si>
  <si>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</si>
  <si>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</si>
  <si>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</si>
  <si>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</si>
  <si>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</si>
  <si>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</si>
  <si>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</si>
  <si>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</si>
  <si>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</si>
  <si>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</si>
  <si>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</si>
  <si>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</si>
  <si>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</si>
  <si>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</si>
  <si>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</si>
  <si>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</si>
  <si>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</si>
  <si>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</si>
  <si>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</si>
  <si>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</si>
  <si>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</si>
  <si>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</si>
  <si>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</si>
  <si>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</si>
  <si>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</si>
  <si>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</si>
  <si>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</si>
  <si>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</si>
  <si>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</si>
  <si>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</si>
  <si>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</si>
  <si>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</si>
  <si>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</si>
  <si>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</si>
  <si>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</si>
  <si>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</si>
  <si>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</si>
  <si>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</si>
  <si>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</si>
  <si>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</si>
  <si>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</si>
  <si>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</si>
  <si>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</si>
  <si>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</si>
  <si>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</si>
  <si>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</si>
  <si>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</si>
  <si>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</si>
  <si>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</si>
  <si>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</si>
  <si>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</si>
  <si>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</si>
  <si>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</si>
  <si>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</si>
  <si>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</si>
  <si>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</si>
  <si>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</si>
  <si>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</si>
  <si>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</si>
  <si>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</si>
  <si>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</si>
  <si>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</si>
  <si>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</si>
  <si>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</si>
  <si>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</si>
  <si>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</si>
  <si>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</si>
  <si>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</si>
  <si>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</si>
  <si>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</si>
  <si>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</si>
  <si>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</si>
  <si>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</si>
  <si>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</si>
  <si>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</si>
  <si>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</si>
  <si>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</si>
  <si>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</si>
  <si>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</si>
  <si>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</si>
  <si>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</si>
  <si>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</si>
  <si>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</si>
  <si>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</si>
  <si>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</si>
  <si>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</si>
  <si>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</si>
  <si>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</si>
  <si>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</si>
  <si>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</si>
  <si>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</si>
  <si>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</si>
  <si>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</si>
  <si>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</si>
  <si>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</si>
  <si>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</si>
  <si>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</si>
  <si>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</si>
  <si>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</si>
  <si>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</si>
  <si>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</si>
  <si>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</si>
  <si>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</si>
  <si>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</si>
  <si>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</si>
  <si>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</si>
  <si>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</si>
  <si>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</si>
  <si>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</si>
  <si>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</si>
  <si>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</si>
  <si>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</si>
  <si>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</si>
  <si>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</si>
  <si>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</si>
  <si>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</si>
  <si>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</si>
  <si>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</si>
  <si>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</si>
  <si>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</si>
  <si>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</si>
  <si>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</si>
  <si>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</si>
  <si>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</si>
  <si>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</si>
  <si>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</si>
  <si>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</si>
  <si>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</si>
  <si>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</si>
  <si>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</si>
  <si>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</si>
  <si>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</si>
  <si>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</si>
  <si>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</si>
  <si>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</si>
  <si>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</si>
  <si>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</si>
  <si>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</si>
  <si>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</si>
  <si>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</si>
  <si>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</si>
  <si>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</si>
  <si>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</si>
  <si>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</si>
  <si>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</si>
  <si>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</si>
  <si>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</si>
  <si>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</si>
  <si>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</si>
  <si>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</si>
  <si>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</si>
  <si>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</si>
  <si>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</si>
  <si>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</si>
  <si>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</si>
  <si>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</si>
  <si>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</si>
  <si>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</si>
  <si>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</si>
  <si>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</si>
  <si>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</si>
  <si>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</si>
  <si>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</si>
  <si>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</si>
  <si>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</si>
  <si>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</si>
  <si>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</si>
  <si>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</si>
  <si>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</si>
  <si>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</si>
  <si>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</si>
  <si>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</si>
  <si>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</si>
  <si>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</si>
  <si>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</si>
  <si>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</si>
  <si>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</si>
  <si>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</si>
  <si>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</si>
  <si>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</si>
  <si>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</si>
  <si>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</si>
  <si>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</si>
  <si>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</si>
  <si>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</si>
  <si>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</si>
  <si>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</si>
  <si>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</si>
  <si>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</si>
  <si>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</si>
  <si>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</si>
  <si>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</si>
  <si>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</si>
  <si>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</si>
  <si>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</si>
  <si>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</si>
  <si>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</si>
  <si>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</si>
  <si>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</si>
  <si>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</si>
  <si>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</si>
  <si>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</si>
  <si>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</si>
  <si>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</si>
  <si>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</si>
  <si>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</si>
  <si>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</si>
  <si>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</si>
  <si>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</si>
  <si>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</si>
  <si>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</si>
  <si>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</si>
  <si>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</si>
  <si>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</si>
  <si>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</si>
  <si>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</si>
  <si>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</si>
  <si>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</si>
  <si>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</si>
  <si>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</si>
  <si>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</si>
  <si>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</si>
  <si>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</si>
  <si>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</si>
  <si>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</si>
  <si>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</si>
  <si>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</si>
  <si>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</si>
  <si>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</si>
  <si>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</si>
  <si>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</si>
  <si>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</si>
  <si>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</si>
  <si>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</si>
  <si>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</si>
  <si>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</si>
  <si>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</si>
  <si>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</si>
  <si>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</si>
  <si>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</si>
  <si>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</si>
  <si>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</si>
  <si>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</si>
  <si>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</si>
  <si>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</si>
  <si>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</si>
  <si>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</si>
  <si>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</si>
  <si>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</si>
  <si>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</si>
  <si>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</si>
  <si>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</si>
  <si>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</si>
  <si>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</si>
  <si>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</si>
  <si>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</si>
  <si>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</si>
  <si>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</si>
  <si>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</si>
  <si>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</si>
  <si>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</si>
  <si>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</si>
  <si>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</si>
  <si>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</si>
  <si>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</si>
  <si>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</si>
  <si>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</si>
  <si>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</si>
  <si>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</si>
  <si>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</si>
  <si>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</si>
  <si>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</si>
  <si>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</si>
  <si>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</si>
  <si>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</si>
  <si>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</si>
  <si>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</si>
  <si>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</si>
  <si>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</si>
  <si>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</si>
  <si>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</si>
  <si>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</si>
  <si>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</si>
  <si>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</si>
  <si>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</si>
  <si>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</si>
  <si>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</si>
  <si>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</si>
  <si>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</si>
  <si>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</si>
  <si>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</si>
  <si>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</si>
  <si>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</si>
  <si>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</si>
  <si>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</si>
  <si>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</si>
  <si>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</si>
  <si>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</si>
  <si>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</si>
  <si>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</si>
  <si>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</si>
  <si>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</si>
  <si>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</si>
  <si>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</si>
  <si>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</si>
  <si>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</si>
  <si>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</si>
  <si>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</si>
  <si>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</si>
  <si>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</si>
  <si>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</si>
  <si>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</si>
  <si>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</si>
  <si>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</si>
  <si>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</si>
  <si>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</si>
  <si>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</si>
  <si>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</si>
  <si>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</si>
  <si>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</si>
  <si>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</si>
  <si>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</si>
  <si>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</si>
  <si>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</si>
  <si>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</si>
  <si>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</si>
  <si>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</si>
  <si>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</si>
  <si>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</si>
  <si>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</si>
  <si>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</si>
  <si>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</si>
  <si>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</si>
  <si>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</si>
  <si>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</si>
  <si>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</si>
  <si>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</si>
  <si>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</si>
  <si>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</si>
  <si>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</si>
  <si>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</si>
  <si>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</si>
  <si>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</si>
  <si>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</si>
  <si>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</si>
  <si>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</si>
  <si>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</si>
  <si>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</si>
  <si>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</si>
  <si>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</si>
  <si>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</si>
  <si>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</si>
  <si>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</si>
  <si>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</si>
  <si>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</si>
  <si>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</si>
  <si>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</si>
  <si>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</si>
  <si>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</si>
  <si>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</si>
  <si>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</si>
  <si>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</si>
  <si>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</si>
  <si>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</si>
  <si>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</si>
  <si>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</si>
  <si>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</si>
  <si>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</si>
  <si>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</si>
  <si>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</si>
  <si>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</si>
  <si>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</si>
  <si>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</si>
  <si>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</si>
  <si>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</si>
  <si>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</si>
  <si>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</si>
  <si>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</si>
  <si>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</si>
  <si>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</si>
  <si>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</si>
  <si>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</si>
  <si>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</si>
  <si>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</si>
  <si>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</si>
  <si>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</si>
  <si>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</si>
  <si>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</si>
  <si>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</si>
  <si>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</si>
  <si>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</si>
  <si>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</si>
  <si>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</si>
  <si>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</si>
  <si>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</si>
  <si>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</si>
  <si>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</si>
  <si>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</si>
  <si>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</si>
  <si>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</si>
  <si>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</si>
  <si>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</si>
  <si>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</si>
  <si>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</si>
  <si>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</si>
  <si>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</si>
  <si>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</si>
  <si>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</si>
  <si>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</si>
  <si>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</si>
  <si>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</si>
  <si>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</si>
  <si>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</si>
  <si>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</si>
  <si>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</si>
  <si>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</si>
  <si>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</si>
  <si>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</si>
  <si>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</si>
  <si>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</si>
  <si>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</si>
  <si>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</si>
  <si>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</si>
  <si>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</si>
  <si>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</si>
  <si>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</si>
  <si>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</si>
  <si>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</si>
  <si>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</si>
  <si>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</si>
  <si>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</si>
  <si>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</si>
  <si>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</si>
  <si>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</si>
  <si>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</si>
  <si>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</si>
  <si>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</si>
  <si>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</si>
  <si>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</si>
  <si>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</si>
  <si>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</si>
  <si>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</si>
  <si>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</si>
  <si>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</si>
  <si>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</si>
  <si>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</si>
  <si>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</si>
  <si>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</si>
  <si>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</si>
  <si>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</si>
  <si>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</si>
  <si>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</si>
  <si>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</si>
  <si>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</si>
  <si>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</si>
  <si>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</si>
  <si>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</si>
  <si>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</si>
  <si>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</si>
  <si>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</si>
  <si>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</si>
  <si>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</si>
  <si>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</si>
  <si>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</si>
  <si>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</si>
  <si>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</si>
  <si>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</si>
  <si>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</si>
  <si>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</si>
  <si>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</si>
  <si>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</si>
  <si>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</si>
  <si>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</si>
  <si>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</si>
  <si>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</si>
  <si>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</si>
  <si>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</si>
  <si>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</si>
  <si>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</si>
  <si>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</si>
  <si>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</si>
  <si>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</si>
  <si>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</si>
  <si>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</si>
  <si>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</si>
  <si>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</si>
  <si>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</si>
  <si>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</si>
  <si>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</si>
  <si>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</si>
  <si>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</si>
  <si>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</si>
  <si>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</si>
  <si>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</si>
  <si>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</si>
  <si>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</si>
  <si>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</si>
  <si>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</si>
  <si>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</si>
  <si>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</si>
  <si>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</si>
  <si>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</si>
  <si>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</si>
  <si>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</si>
  <si>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</si>
  <si>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</si>
  <si>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</si>
  <si>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</si>
  <si>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</si>
  <si>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</si>
  <si>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</si>
  <si>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</si>
  <si>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</si>
  <si>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</si>
  <si>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</si>
  <si>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</si>
  <si>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</si>
  <si>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</si>
  <si>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</si>
  <si>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</si>
  <si>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</si>
  <si>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</si>
  <si>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</si>
  <si>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</si>
  <si>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</si>
  <si>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</si>
  <si>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</si>
  <si>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</si>
  <si>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</si>
  <si>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</si>
  <si>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</si>
  <si>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</si>
  <si>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</si>
  <si>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</si>
  <si>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</si>
  <si>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</si>
  <si>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</si>
  <si>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</si>
  <si>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</si>
  <si>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</si>
  <si>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</si>
  <si>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</si>
  <si>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</si>
  <si>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</si>
  <si>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</si>
  <si>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</si>
  <si>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</si>
  <si>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</si>
  <si>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</si>
  <si>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</si>
  <si>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</si>
  <si>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</si>
  <si>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</si>
  <si>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</si>
  <si>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</si>
  <si>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</si>
  <si>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</si>
  <si>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</si>
  <si>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</si>
  <si>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</si>
  <si>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</si>
  <si>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</si>
  <si>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</si>
  <si>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</si>
  <si>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</si>
  <si>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</si>
  <si>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</si>
  <si>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</si>
  <si>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</si>
  <si>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</si>
  <si>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</si>
  <si>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</si>
  <si>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</si>
  <si>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</si>
  <si>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</si>
  <si>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</si>
  <si>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</si>
  <si>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</si>
  <si>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</si>
  <si>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</si>
  <si>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</si>
  <si>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</si>
  <si>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</si>
  <si>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</si>
  <si>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</si>
  <si>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</si>
  <si>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</si>
  <si>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</si>
  <si>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</si>
  <si>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</si>
  <si>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</si>
  <si>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</si>
  <si>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</si>
  <si>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</si>
  <si>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</si>
  <si>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</si>
  <si>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</si>
  <si>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</si>
  <si>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</si>
  <si>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</si>
  <si>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</si>
  <si>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</si>
  <si>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</si>
  <si>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</si>
  <si>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</si>
  <si>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</si>
  <si>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</si>
  <si>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</si>
  <si>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</si>
  <si>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</si>
  <si>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</si>
  <si>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</si>
  <si>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</si>
  <si>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</si>
  <si>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</si>
  <si>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</si>
  <si>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</si>
  <si>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</si>
  <si>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</si>
  <si>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</si>
  <si>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</si>
  <si>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</si>
  <si>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</si>
  <si>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</si>
  <si>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</si>
  <si>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</si>
  <si>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</si>
  <si>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</si>
  <si>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</si>
  <si>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</si>
  <si>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</si>
  <si>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</si>
  <si>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</si>
  <si>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</si>
  <si>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</si>
  <si>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</si>
  <si>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</si>
  <si>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</si>
  <si>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</si>
  <si>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</si>
  <si>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</si>
  <si>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</si>
  <si>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</si>
  <si>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</si>
  <si>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</si>
  <si>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</si>
  <si>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</si>
  <si>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</si>
  <si>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</si>
  <si>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</si>
  <si>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</si>
  <si>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</si>
  <si>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</si>
  <si>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</si>
  <si>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</si>
  <si>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</si>
  <si>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</si>
  <si>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</si>
  <si>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</si>
  <si>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</si>
  <si>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</si>
  <si>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</si>
  <si>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</si>
  <si>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</si>
  <si>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</si>
  <si>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</si>
  <si>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</si>
  <si>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</si>
  <si>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</si>
  <si>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</si>
  <si>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</si>
  <si>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</si>
  <si>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</si>
  <si>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</si>
  <si>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</si>
  <si>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</si>
  <si>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</si>
  <si>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</si>
  <si>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</si>
  <si>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</si>
  <si>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</si>
  <si>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</si>
  <si>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</si>
  <si>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</si>
  <si>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</si>
  <si>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</si>
  <si>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</si>
  <si>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</si>
  <si>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</si>
  <si>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</si>
  <si>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</si>
  <si>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</si>
  <si>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</si>
  <si>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</si>
  <si>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</si>
  <si>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</si>
  <si>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</si>
  <si>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</si>
  <si>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</si>
  <si>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</si>
  <si>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</si>
  <si>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</si>
  <si>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</si>
  <si>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</si>
  <si>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</si>
  <si>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</si>
  <si>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</si>
  <si>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</si>
  <si>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</si>
  <si>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</si>
  <si>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</si>
  <si>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</si>
  <si>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</si>
  <si>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</si>
  <si>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</si>
  <si>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</si>
  <si>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</si>
  <si>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</si>
  <si>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</si>
  <si>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</si>
  <si>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</si>
  <si>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</si>
  <si>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</si>
  <si>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</si>
  <si>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</si>
  <si>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</si>
  <si>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</si>
  <si>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</si>
  <si>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</si>
  <si>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</si>
  <si>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</si>
  <si>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</si>
  <si>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</si>
  <si>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</si>
  <si>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</si>
  <si>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</si>
  <si>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</si>
  <si>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</si>
  <si>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</si>
  <si>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</si>
  <si>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</si>
  <si>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</si>
  <si>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</si>
  <si>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</si>
  <si>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</si>
  <si>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</si>
  <si>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</si>
  <si>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</si>
  <si>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</si>
  <si>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</si>
  <si>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</si>
  <si>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</si>
  <si>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</si>
  <si>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</si>
  <si>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</si>
  <si>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</si>
  <si>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</si>
  <si>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</si>
  <si>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</si>
  <si>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</si>
  <si>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</si>
  <si>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</si>
  <si>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</si>
  <si>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</si>
  <si>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</si>
  <si>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</si>
  <si>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</si>
  <si>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</si>
  <si>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</si>
  <si>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</si>
  <si>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</si>
  <si>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</si>
  <si>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</si>
  <si>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</si>
  <si>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</si>
  <si>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</si>
  <si>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</si>
  <si>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</si>
  <si>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</si>
  <si>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</si>
  <si>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</si>
  <si>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</si>
  <si>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</si>
  <si>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</si>
  <si>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</si>
  <si>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</si>
  <si>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</si>
  <si>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</si>
  <si>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</si>
  <si>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</si>
  <si>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</si>
  <si>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</si>
  <si>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</si>
  <si>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</si>
  <si>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</si>
  <si>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</si>
  <si>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</si>
  <si>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</si>
  <si>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</si>
  <si>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</si>
  <si>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</si>
  <si>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</si>
  <si>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</si>
  <si>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</si>
  <si>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</si>
  <si>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</si>
  <si>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</si>
  <si>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</si>
  <si>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</si>
  <si>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</si>
  <si>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</si>
  <si>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</si>
  <si>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</si>
  <si>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</si>
  <si>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</si>
  <si>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</si>
  <si>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</si>
  <si>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</si>
  <si>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</si>
  <si>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</si>
  <si>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</si>
  <si>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</si>
  <si>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</si>
  <si>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</si>
  <si>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</si>
  <si>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</si>
  <si>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</si>
  <si>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</si>
  <si>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</si>
  <si>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</si>
  <si>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</si>
  <si>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</si>
  <si>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</si>
  <si>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</si>
  <si>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</si>
  <si>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</si>
  <si>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</si>
  <si>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</si>
  <si>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</si>
  <si>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</si>
  <si>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</si>
  <si>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</si>
  <si>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</si>
  <si>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</si>
  <si>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</si>
  <si>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</si>
  <si>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</si>
  <si>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</si>
  <si>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</si>
  <si>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</si>
  <si>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</si>
  <si>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</si>
  <si>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</si>
  <si>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</si>
  <si>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</si>
  <si>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</si>
  <si>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</si>
  <si>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</si>
  <si>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</si>
  <si>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</si>
  <si>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</si>
  <si>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</si>
  <si>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</si>
  <si>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</si>
  <si>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</si>
  <si>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</si>
  <si>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</si>
  <si>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</si>
  <si>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</si>
  <si>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</si>
  <si>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</si>
  <si>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</si>
  <si>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</si>
  <si>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</si>
  <si>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</si>
  <si>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</si>
  <si>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</si>
  <si>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</si>
  <si>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</si>
  <si>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</si>
  <si>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</si>
  <si>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</si>
  <si>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</si>
  <si>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</si>
  <si>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</si>
  <si>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</si>
  <si>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</si>
  <si>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</si>
  <si>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</si>
  <si>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</si>
  <si>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</si>
  <si>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</si>
  <si>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</si>
  <si>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</si>
  <si>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</si>
  <si>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</si>
  <si>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</si>
  <si>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</si>
  <si>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</si>
  <si>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</si>
  <si>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</si>
  <si>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</si>
  <si>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</si>
  <si>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</si>
  <si>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</si>
  <si>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</si>
  <si>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</si>
  <si>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</si>
  <si>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</si>
  <si>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</si>
  <si>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</si>
  <si>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</si>
  <si>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</si>
  <si>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</si>
  <si>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</si>
  <si>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</si>
  <si>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</si>
  <si>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</si>
  <si>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</si>
  <si>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</si>
  <si>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</si>
  <si>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</si>
  <si>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</si>
  <si>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</si>
  <si>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</si>
  <si>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</si>
  <si>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</si>
  <si>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</si>
  <si>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</si>
  <si>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</si>
  <si>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</si>
  <si>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</si>
  <si>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</si>
  <si>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</si>
  <si>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</si>
  <si>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</si>
  <si>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</si>
  <si>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</si>
  <si>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</si>
  <si>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</si>
  <si>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</si>
  <si>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</si>
  <si>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</si>
  <si>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</si>
  <si>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</si>
  <si>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</si>
  <si>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</si>
  <si>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</si>
  <si>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</si>
  <si>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</si>
  <si>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</si>
  <si>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</si>
  <si>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</si>
  <si>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</si>
  <si>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</si>
  <si>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</si>
  <si>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</si>
  <si>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</si>
  <si>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</si>
  <si>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</si>
  <si>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</si>
  <si>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</si>
  <si>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</si>
  <si>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</si>
  <si>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</si>
  <si>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</si>
  <si>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</si>
  <si>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</si>
  <si>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</si>
  <si>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</si>
  <si>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</si>
  <si>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</si>
  <si>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</si>
  <si>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</si>
  <si>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</si>
  <si>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</si>
  <si>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</si>
  <si>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</si>
  <si>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</si>
  <si>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</si>
  <si>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</si>
  <si>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</si>
  <si>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</si>
  <si>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</si>
  <si>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</si>
  <si>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</si>
  <si>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</si>
  <si>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</si>
  <si>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</si>
  <si>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</si>
  <si>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</si>
  <si>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</si>
  <si>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</si>
  <si>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</si>
  <si>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</si>
  <si>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</si>
  <si>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</si>
  <si>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</si>
  <si>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</si>
  <si>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</si>
  <si>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</si>
  <si>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</si>
  <si>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</si>
  <si>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</si>
  <si>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</si>
  <si>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</si>
  <si>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</si>
  <si>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</si>
  <si>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</si>
  <si>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</si>
  <si>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</si>
  <si>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</si>
  <si>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</si>
  <si>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</si>
  <si>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</si>
  <si>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</si>
  <si>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</si>
  <si>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</si>
  <si>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</si>
  <si>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</si>
  <si>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</si>
  <si>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</si>
  <si>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</si>
  <si>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</si>
  <si>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</si>
  <si>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</si>
  <si>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</si>
  <si>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</si>
  <si>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</si>
  <si>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</si>
  <si>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</si>
  <si>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</si>
  <si>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</si>
  <si>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</si>
  <si>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</si>
  <si>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</si>
  <si>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</si>
  <si>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</si>
  <si>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</si>
  <si>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</si>
  <si>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</si>
  <si>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</si>
  <si>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</si>
  <si>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</si>
  <si>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</si>
  <si>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</si>
  <si>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</si>
  <si>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</si>
  <si>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</si>
  <si>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</si>
  <si>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</si>
  <si>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</si>
  <si>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</si>
  <si>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</si>
  <si>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</si>
  <si>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</si>
  <si>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</si>
  <si>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</si>
  <si>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</si>
  <si>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</si>
  <si>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</si>
  <si>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</si>
  <si>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</si>
  <si>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</si>
  <si>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</si>
  <si>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</si>
  <si>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</si>
  <si>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</si>
  <si>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</si>
  <si>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</si>
  <si>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</si>
  <si>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</si>
  <si>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</si>
  <si>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</si>
  <si>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</si>
  <si>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</si>
  <si>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</si>
  <si>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</si>
  <si>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</si>
  <si>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</si>
  <si>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</si>
  <si>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</si>
  <si>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</si>
  <si>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</si>
  <si>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</si>
  <si>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</si>
  <si>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</si>
  <si>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</si>
  <si>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</si>
  <si>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</si>
  <si>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</si>
  <si>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</si>
  <si>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</si>
  <si>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</si>
  <si>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</si>
  <si>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</si>
  <si>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</si>
  <si>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</si>
  <si>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</si>
  <si>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</si>
  <si>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</si>
  <si>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</si>
  <si>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</si>
  <si>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</si>
  <si>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</si>
  <si>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</si>
  <si>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</si>
  <si>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</si>
  <si>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</si>
  <si>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</si>
  <si>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</si>
  <si>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</si>
  <si>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</si>
  <si>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</si>
  <si>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</si>
  <si>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</si>
  <si>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</si>
  <si>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</si>
  <si>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</si>
  <si>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</si>
  <si>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</si>
  <si>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</si>
  <si>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</si>
  <si>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</si>
  <si>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</si>
  <si>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</si>
  <si>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</si>
  <si>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</si>
  <si>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</si>
  <si>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</si>
  <si>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</si>
  <si>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</si>
  <si>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</si>
  <si>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</si>
  <si>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</si>
  <si>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</si>
  <si>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</si>
  <si>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</si>
  <si>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</si>
  <si>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</si>
  <si>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</si>
  <si>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</si>
  <si>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</si>
  <si>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</si>
  <si>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</si>
  <si>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</si>
  <si>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</si>
  <si>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</si>
  <si>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</si>
  <si>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</si>
  <si>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</si>
  <si>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</si>
  <si>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</si>
  <si>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</si>
  <si>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</si>
  <si>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</si>
  <si>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</si>
  <si>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</si>
  <si>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</si>
  <si>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</si>
  <si>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</si>
  <si>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</si>
  <si>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</si>
  <si>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</si>
  <si>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</si>
  <si>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</si>
  <si>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</si>
  <si>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</si>
  <si>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</si>
  <si>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</si>
  <si>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</si>
  <si>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</si>
  <si>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</si>
  <si>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</si>
  <si>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</si>
  <si>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</si>
  <si>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</si>
  <si>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</si>
  <si>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</si>
  <si>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</si>
  <si>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</si>
  <si>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</si>
  <si>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</si>
  <si>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</si>
  <si>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</si>
  <si>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</si>
  <si>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</si>
  <si>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</si>
  <si>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</si>
  <si>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</si>
  <si>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</si>
  <si>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</si>
  <si>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</si>
  <si>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</si>
  <si>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</si>
  <si>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</si>
  <si>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</si>
  <si>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</si>
  <si>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</si>
  <si>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</si>
  <si>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</si>
  <si>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</si>
  <si>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</si>
  <si>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</si>
  <si>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</si>
  <si>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</si>
  <si>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</si>
  <si>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</si>
  <si>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</si>
  <si>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</si>
  <si>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</si>
  <si>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</si>
  <si>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</si>
  <si>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</si>
  <si>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</si>
  <si>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</si>
  <si>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</si>
  <si>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</si>
  <si>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</si>
  <si>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</si>
  <si>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</si>
  <si>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</si>
  <si>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</si>
  <si>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</si>
  <si>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</si>
  <si>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</si>
  <si>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</si>
  <si>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</si>
  <si>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</si>
  <si>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</si>
  <si>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</si>
  <si>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</si>
  <si>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</si>
  <si>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</si>
  <si>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</si>
  <si>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</si>
  <si>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</si>
  <si>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</si>
  <si>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</si>
  <si>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</si>
  <si>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</si>
  <si>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</si>
  <si>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</si>
  <si>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</si>
  <si>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</si>
  <si>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</si>
  <si>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</si>
  <si>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</si>
  <si>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</si>
  <si>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</si>
  <si>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</si>
  <si>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</si>
  <si>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</si>
  <si>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</si>
  <si>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</si>
  <si>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</si>
  <si>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</si>
  <si>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</si>
  <si>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</si>
  <si>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</si>
  <si>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</si>
  <si>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</si>
  <si>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</si>
  <si>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</si>
  <si>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</si>
  <si>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</si>
  <si>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</si>
  <si>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</si>
  <si>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</si>
  <si>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</si>
  <si>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</si>
  <si>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</si>
  <si>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</si>
  <si>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</si>
  <si>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</si>
  <si>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</si>
  <si>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</si>
  <si>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</si>
  <si>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</si>
  <si>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</si>
  <si>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</si>
  <si>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</si>
  <si>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</si>
  <si>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</si>
  <si>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</si>
  <si>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</si>
  <si>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</si>
  <si>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</si>
  <si>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</si>
  <si>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</si>
  <si>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</si>
  <si>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</si>
  <si>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</si>
  <si>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</si>
  <si>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</si>
  <si>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</si>
  <si>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</si>
  <si>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</si>
  <si>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</si>
  <si>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</si>
  <si>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</si>
  <si>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</si>
  <si>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</si>
  <si>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</si>
  <si>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</si>
  <si>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</si>
  <si>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</si>
  <si>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</si>
  <si>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</si>
  <si>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</si>
  <si>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</si>
  <si>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</si>
  <si>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</si>
  <si>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</si>
  <si>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</si>
  <si>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</si>
  <si>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</si>
  <si>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</si>
  <si>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</si>
  <si>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</si>
  <si>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</si>
  <si>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</si>
  <si>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</si>
  <si>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</si>
  <si>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</si>
  <si>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</si>
  <si>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</si>
  <si>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</si>
  <si>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</si>
  <si>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</si>
  <si>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</si>
  <si>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</si>
  <si>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</si>
  <si>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</si>
  <si>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</si>
  <si>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</si>
  <si>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</si>
  <si>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</si>
  <si>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</si>
  <si>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</si>
  <si>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</si>
  <si>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</si>
  <si>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</si>
  <si>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</si>
  <si>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</si>
  <si>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</si>
  <si>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</si>
  <si>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</si>
  <si>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</si>
  <si>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</si>
  <si>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</si>
  <si>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</si>
  <si>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</si>
  <si>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</si>
  <si>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</si>
  <si>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</si>
  <si>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</si>
  <si>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</si>
  <si>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</si>
  <si>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</si>
  <si>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</si>
  <si>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</si>
  <si>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</si>
  <si>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</si>
  <si>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</si>
  <si>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</si>
  <si>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</si>
  <si>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</si>
  <si>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</si>
  <si>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</si>
  <si>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</si>
  <si>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</si>
  <si>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</si>
  <si>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</si>
  <si>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</si>
  <si>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</si>
  <si>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</si>
  <si>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</si>
  <si>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</si>
  <si>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</si>
  <si>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</si>
  <si>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</si>
  <si>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</si>
  <si>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</si>
  <si>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</si>
  <si>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</si>
  <si>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</si>
  <si>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</si>
  <si>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</si>
  <si>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</si>
  <si>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</si>
  <si>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</si>
  <si>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</si>
  <si>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</si>
  <si>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</si>
  <si>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</si>
  <si>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</si>
  <si>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</si>
  <si>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</si>
  <si>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</si>
  <si>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</si>
  <si>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</si>
  <si>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</si>
  <si>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</si>
  <si>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</si>
  <si>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</si>
  <si>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</si>
  <si>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</si>
  <si>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</si>
  <si>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</si>
  <si>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</si>
  <si>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</si>
  <si>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</si>
  <si>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</si>
  <si>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</si>
  <si>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</si>
  <si>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</si>
  <si>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</si>
  <si>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</si>
  <si>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</si>
  <si>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</si>
  <si>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</si>
  <si>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</si>
  <si>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</si>
  <si>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</si>
  <si>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</si>
  <si>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</si>
  <si>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</si>
  <si>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</si>
  <si>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</si>
  <si>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</si>
  <si>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</si>
  <si>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</si>
  <si>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</si>
  <si>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</si>
  <si>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</si>
  <si>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</si>
  <si>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</si>
  <si>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</si>
  <si>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</si>
  <si>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</si>
  <si>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</si>
  <si>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</si>
  <si>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</si>
  <si>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</si>
  <si>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</si>
  <si>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</si>
  <si>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</si>
  <si>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</si>
  <si>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</si>
  <si>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</si>
  <si>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</si>
  <si>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</si>
  <si>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</si>
  <si>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</si>
  <si>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</si>
  <si>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</si>
  <si>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</si>
  <si>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</si>
  <si>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</si>
  <si>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</si>
  <si>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</si>
  <si>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</si>
  <si>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</si>
  <si>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</si>
  <si>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</si>
  <si>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</si>
  <si>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</si>
  <si>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</si>
  <si>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</si>
  <si>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</si>
  <si>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</si>
  <si>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</si>
  <si>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</si>
  <si>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</si>
  <si>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</si>
  <si>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</si>
  <si>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</si>
  <si>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</si>
  <si>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</si>
  <si>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</si>
  <si>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</si>
  <si>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</si>
  <si>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</si>
  <si>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</si>
  <si>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</si>
  <si>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</si>
  <si>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</si>
  <si>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</si>
  <si>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</si>
  <si>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</si>
  <si>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</si>
  <si>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</si>
  <si>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</si>
  <si>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</si>
  <si>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</si>
  <si>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</si>
  <si>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</si>
  <si>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</si>
  <si>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</si>
  <si>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</si>
  <si>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</si>
  <si>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</si>
  <si>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</si>
  <si>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</si>
  <si>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</si>
  <si>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</si>
  <si>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</si>
  <si>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</si>
  <si>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</si>
  <si>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</si>
  <si>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</si>
  <si>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</si>
  <si>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</si>
  <si>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</si>
  <si>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</si>
  <si>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</si>
  <si>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</si>
  <si>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</si>
  <si>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</si>
  <si>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</si>
  <si>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</si>
  <si>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</si>
  <si>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</si>
  <si>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</si>
  <si>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</si>
  <si>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</si>
  <si>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</si>
  <si>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</si>
  <si>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</si>
  <si>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</si>
  <si>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</si>
  <si>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</si>
  <si>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</si>
  <si>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</si>
  <si>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</si>
  <si>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</si>
  <si>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</si>
  <si>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</si>
  <si>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</si>
  <si>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</si>
  <si>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</si>
  <si>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</si>
  <si>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</si>
  <si>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</si>
  <si>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</si>
  <si>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</si>
  <si>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</si>
  <si>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</si>
  <si>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</si>
  <si>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</si>
  <si>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</si>
  <si>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</si>
  <si>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</si>
  <si>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</si>
  <si>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</si>
  <si>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</si>
  <si>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</si>
  <si>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</si>
  <si>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</si>
  <si>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</si>
  <si>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</si>
  <si>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</si>
  <si>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</si>
  <si>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</si>
  <si>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</si>
  <si>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</si>
  <si>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</si>
  <si>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</si>
  <si>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</si>
  <si>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</si>
  <si>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</si>
  <si>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</si>
  <si>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</si>
  <si>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</si>
  <si>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</si>
  <si>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</si>
  <si>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</si>
  <si>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</si>
  <si>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</si>
  <si>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</si>
  <si>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</si>
  <si>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</si>
  <si>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</si>
  <si>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</si>
  <si>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</si>
  <si>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</si>
  <si>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</si>
  <si>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</si>
  <si>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</si>
  <si>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</si>
  <si>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</si>
  <si>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</si>
  <si>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</si>
  <si>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</si>
  <si>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</si>
  <si>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</si>
  <si>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</si>
  <si>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</si>
  <si>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</si>
  <si>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</si>
  <si>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</si>
  <si>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</si>
  <si>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</si>
  <si>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</si>
  <si>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</si>
  <si>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</si>
  <si>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</si>
  <si>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</si>
  <si>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</si>
  <si>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</si>
  <si>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</si>
  <si>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</si>
  <si>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</si>
  <si>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</si>
  <si>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</si>
  <si>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</si>
  <si>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</si>
  <si>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</si>
  <si>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</si>
  <si>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</si>
  <si>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</si>
  <si>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</si>
  <si>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</si>
  <si>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</si>
  <si>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</si>
  <si>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</si>
  <si>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</si>
  <si>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</si>
  <si>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</si>
  <si>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</si>
  <si>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</si>
  <si>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</si>
  <si>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</si>
  <si>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</si>
  <si>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</si>
  <si>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</si>
  <si>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</si>
  <si>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</si>
  <si>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</si>
  <si>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</si>
  <si>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</si>
  <si>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</si>
  <si>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</si>
  <si>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</si>
  <si>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</si>
  <si>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</si>
  <si>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</si>
  <si>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</si>
  <si>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</si>
  <si>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</si>
  <si>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</si>
  <si>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</si>
  <si>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</si>
  <si>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</si>
  <si>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</si>
  <si>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</si>
  <si>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</si>
  <si>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</si>
  <si>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</si>
  <si>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</si>
  <si>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</si>
  <si>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</si>
  <si>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</si>
  <si>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</si>
  <si>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</si>
  <si>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</si>
  <si>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</si>
  <si>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</si>
  <si>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</si>
  <si>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</si>
  <si>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</si>
  <si>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</si>
  <si>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</si>
  <si>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</si>
  <si>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</si>
  <si>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</si>
  <si>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</si>
  <si>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</si>
  <si>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</si>
  <si>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</si>
  <si>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</si>
  <si>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</si>
  <si>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</si>
  <si>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</si>
  <si>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</si>
  <si>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</si>
  <si>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</si>
  <si>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</si>
  <si>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</si>
  <si>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</si>
  <si>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</si>
  <si>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</si>
  <si>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</si>
  <si>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</si>
  <si>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</si>
  <si>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</si>
  <si>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</si>
  <si>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</si>
  <si>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</si>
  <si>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</si>
  <si>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</si>
  <si>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</si>
  <si>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</si>
  <si>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</si>
  <si>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</si>
  <si>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</si>
  <si>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</si>
  <si>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</si>
  <si>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</si>
  <si>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</si>
  <si>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</si>
  <si>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</si>
  <si>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</si>
  <si>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</si>
  <si>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</si>
  <si>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</si>
  <si>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</si>
  <si>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</si>
  <si>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</si>
  <si>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</si>
  <si>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</si>
  <si>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</si>
  <si>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</si>
  <si>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</si>
  <si>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</si>
  <si>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</si>
  <si>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</si>
  <si>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</si>
  <si>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</si>
  <si>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</si>
  <si>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</si>
  <si>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</si>
  <si>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</si>
  <si>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</si>
  <si>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</si>
  <si>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</si>
  <si>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</si>
  <si>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</si>
  <si>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</si>
  <si>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</si>
  <si>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</si>
  <si>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</si>
  <si>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</si>
  <si>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</si>
  <si>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</si>
  <si>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</si>
  <si>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</si>
  <si>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</si>
  <si>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</si>
  <si>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</si>
  <si>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</si>
  <si>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</si>
  <si>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</si>
  <si>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</si>
  <si>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</si>
  <si>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</si>
  <si>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</si>
  <si>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</si>
  <si>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</si>
  <si>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</si>
  <si>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</si>
  <si>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</si>
  <si>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</si>
  <si>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</si>
  <si>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</si>
  <si>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</si>
  <si>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</si>
  <si>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</si>
  <si>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</si>
  <si>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</si>
  <si>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</si>
  <si>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</si>
  <si>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</si>
  <si>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</si>
  <si>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</si>
  <si>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</si>
  <si>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</si>
  <si>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</si>
  <si>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</si>
  <si>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</si>
  <si>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</si>
  <si>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</si>
  <si>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</si>
  <si>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</si>
  <si>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</si>
  <si>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</si>
  <si>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</si>
  <si>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</si>
  <si>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</si>
  <si>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</si>
  <si>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</si>
  <si>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</si>
  <si>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</si>
  <si>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</si>
  <si>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</si>
  <si>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</si>
  <si>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</si>
  <si>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</si>
  <si>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</si>
  <si>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</si>
  <si>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</si>
  <si>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</si>
  <si>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</si>
  <si>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</si>
  <si>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</si>
  <si>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</si>
  <si>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</si>
  <si>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</si>
  <si>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</si>
  <si>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</si>
  <si>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</si>
  <si>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</si>
  <si>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</si>
  <si>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</si>
  <si>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</si>
  <si>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</si>
  <si>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</si>
  <si>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</si>
  <si>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</si>
  <si>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</si>
  <si>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</si>
  <si>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</si>
  <si>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</si>
  <si>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</si>
  <si>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</si>
  <si>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</si>
  <si>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</si>
  <si>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</si>
  <si>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</si>
  <si>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</si>
  <si>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</si>
  <si>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</si>
  <si>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</si>
  <si>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</si>
  <si>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</si>
  <si>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</si>
  <si>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</si>
  <si>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</si>
  <si>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</si>
  <si>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</si>
  <si>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</si>
  <si>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</si>
  <si>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</si>
  <si>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</si>
  <si>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</si>
  <si>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</si>
  <si>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</si>
  <si>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</si>
  <si>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</si>
  <si>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</si>
  <si>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</si>
  <si>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</si>
  <si>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</si>
  <si>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</si>
  <si>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</si>
  <si>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</si>
  <si>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</si>
  <si>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</si>
  <si>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</si>
  <si>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</si>
  <si>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</si>
  <si>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</si>
  <si>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</si>
  <si>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</si>
  <si>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</si>
  <si>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</si>
  <si>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</si>
  <si>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</si>
  <si>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</si>
  <si>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</si>
  <si>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</si>
  <si>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</si>
  <si>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</si>
  <si>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</si>
  <si>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</si>
  <si>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</si>
  <si>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</si>
  <si>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</si>
  <si>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</si>
  <si>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</si>
  <si>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</si>
  <si>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</si>
  <si>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</si>
  <si>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</si>
  <si>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</si>
  <si>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</si>
  <si>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</si>
  <si>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</si>
  <si>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</si>
  <si>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</si>
  <si>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</si>
  <si>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</si>
  <si>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</si>
  <si>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</si>
  <si>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</si>
  <si>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</si>
  <si>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</si>
  <si>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</si>
  <si>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</si>
  <si>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</si>
  <si>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</si>
  <si>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</si>
  <si>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</si>
  <si>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</si>
  <si>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</si>
  <si>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</si>
  <si>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</si>
  <si>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</si>
  <si>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</si>
  <si>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</si>
  <si>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</si>
  <si>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</si>
  <si>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</si>
  <si>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</si>
  <si>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</si>
  <si>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</si>
  <si>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</si>
  <si>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</si>
  <si>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</si>
  <si>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</si>
  <si>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</si>
  <si>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</si>
  <si>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</si>
  <si>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</si>
  <si>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</si>
  <si>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</si>
  <si>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</si>
  <si>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</si>
  <si>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</si>
  <si>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</si>
  <si>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</si>
  <si>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</si>
  <si>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</si>
  <si>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</si>
  <si>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</si>
  <si>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</si>
  <si>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</si>
  <si>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</si>
  <si>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</si>
  <si>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</si>
  <si>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</si>
  <si>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</si>
  <si>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</si>
  <si>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</si>
  <si>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</si>
  <si>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</si>
  <si>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</si>
  <si>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</si>
  <si>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</si>
  <si>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</si>
  <si>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</si>
  <si>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</si>
  <si>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</si>
  <si>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</si>
  <si>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</si>
  <si>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</si>
  <si>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</si>
  <si>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</si>
  <si>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</si>
  <si>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</si>
  <si>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</si>
  <si>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</si>
  <si>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</si>
  <si>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</si>
  <si>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</si>
  <si>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</si>
  <si>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</si>
  <si>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</si>
  <si>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</si>
  <si>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</si>
  <si>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</si>
  <si>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</si>
  <si>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</si>
  <si>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</si>
  <si>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</si>
  <si>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</si>
  <si>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</si>
  <si>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</si>
  <si>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</si>
  <si>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</si>
  <si>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</si>
  <si>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</si>
  <si>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</si>
  <si>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</si>
  <si>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</si>
  <si>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</si>
  <si>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</si>
  <si>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</si>
  <si>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</si>
  <si>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</si>
  <si>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</si>
  <si>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</si>
  <si>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</si>
  <si>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</si>
  <si>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</si>
  <si>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</si>
  <si>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</si>
  <si>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</si>
  <si>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</si>
  <si>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</si>
  <si>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</si>
  <si>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</si>
  <si>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</si>
  <si>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</si>
  <si>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</si>
  <si>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</si>
  <si>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</si>
  <si>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</si>
  <si>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</si>
  <si>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</si>
  <si>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</si>
  <si>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</si>
  <si>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</si>
  <si>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</si>
  <si>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</si>
  <si>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</si>
  <si>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</si>
  <si>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</si>
  <si>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</si>
  <si>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</si>
  <si>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</si>
  <si>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</si>
  <si>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</si>
  <si>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</si>
  <si>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</si>
  <si>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</si>
  <si>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</si>
  <si>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</si>
  <si>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</si>
  <si>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</si>
  <si>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</si>
  <si>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</si>
  <si>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</si>
  <si>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</si>
  <si>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</si>
  <si>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</si>
  <si>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</si>
  <si>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</si>
  <si>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</si>
  <si>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</si>
  <si>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</si>
  <si>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</si>
  <si>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</si>
  <si>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</si>
  <si>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</si>
  <si>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</si>
  <si>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</si>
  <si>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</si>
  <si>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</si>
  <si>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</si>
  <si>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</si>
  <si>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</si>
  <si>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</si>
  <si>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</si>
  <si>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</si>
  <si>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</si>
  <si>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</si>
  <si>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</si>
  <si>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</si>
  <si>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</si>
  <si>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</si>
  <si>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</si>
  <si>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</si>
  <si>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</si>
  <si>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</si>
  <si>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</si>
  <si>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</si>
  <si>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</si>
  <si>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</si>
  <si>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</si>
  <si>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</si>
  <si>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</si>
  <si>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</si>
  <si>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</si>
  <si>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</si>
  <si>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</si>
  <si>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</si>
  <si>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</si>
  <si>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</si>
  <si>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</si>
  <si>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</si>
  <si>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</si>
  <si>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</si>
  <si>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</si>
  <si>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</si>
  <si>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</si>
  <si>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</si>
  <si>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</si>
  <si>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</si>
  <si>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</si>
  <si>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</si>
  <si>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</si>
  <si>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</si>
  <si>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</si>
  <si>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</si>
  <si>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</si>
  <si>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</si>
  <si>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</si>
  <si>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</si>
  <si>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</si>
  <si>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</si>
  <si>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</si>
  <si>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</si>
  <si>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</si>
  <si>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</si>
  <si>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</si>
  <si>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</si>
  <si>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</si>
  <si>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</si>
  <si>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</si>
  <si>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</si>
  <si>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</si>
  <si>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</si>
  <si>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</si>
  <si>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</si>
  <si>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</si>
  <si>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</si>
  <si>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</si>
  <si>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</si>
  <si>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</si>
  <si>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</si>
  <si>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</si>
  <si>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</si>
  <si>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</si>
  <si>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</si>
  <si>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</si>
  <si>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</si>
  <si>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</si>
  <si>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</si>
  <si>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</si>
  <si>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</si>
  <si>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</si>
  <si>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</si>
  <si>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</si>
  <si>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</si>
  <si>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</si>
  <si>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</si>
  <si>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</si>
  <si>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</si>
  <si>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</si>
  <si>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</si>
  <si>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</si>
  <si>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</si>
  <si>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</si>
  <si>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</si>
  <si>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</si>
  <si>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</si>
  <si>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</si>
  <si>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</si>
  <si>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</si>
  <si>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</si>
  <si>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</si>
  <si>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</si>
  <si>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</si>
  <si>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</si>
  <si>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</si>
  <si>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</si>
  <si>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</si>
  <si>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</si>
  <si>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</si>
  <si>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</si>
  <si>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</si>
  <si>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</si>
  <si>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</si>
  <si>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</si>
  <si>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</si>
  <si>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</si>
  <si>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</si>
  <si>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</si>
  <si>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</si>
  <si>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</si>
  <si>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</si>
  <si>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</si>
  <si>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</si>
  <si>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</si>
  <si>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</si>
  <si>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</si>
  <si>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</si>
  <si>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</si>
  <si>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</si>
  <si>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</si>
  <si>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</si>
  <si>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</si>
  <si>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</si>
  <si>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</si>
  <si>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</si>
  <si>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</si>
  <si>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</si>
  <si>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</si>
  <si>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</si>
  <si>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</si>
  <si>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</si>
  <si>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</si>
  <si>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</si>
  <si>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</si>
  <si>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</si>
  <si>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</si>
  <si>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</si>
  <si>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</si>
  <si>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</si>
  <si>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</si>
  <si>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</si>
  <si>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</si>
  <si>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</si>
  <si>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</si>
  <si>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</si>
  <si>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</si>
  <si>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</si>
  <si>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</si>
  <si>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</si>
  <si>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</si>
  <si>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</si>
  <si>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</si>
  <si>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</si>
  <si>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</si>
  <si>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</si>
  <si>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</si>
  <si>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</si>
  <si>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</si>
  <si>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</si>
  <si>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</si>
  <si>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</si>
  <si>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</si>
  <si>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</si>
  <si>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</si>
  <si>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</si>
  <si>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</si>
  <si>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</si>
  <si>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</si>
  <si>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</si>
  <si>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</si>
  <si>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</si>
  <si>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</si>
  <si>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</si>
  <si>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</si>
  <si>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</si>
  <si>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</si>
  <si>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</si>
  <si>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</si>
  <si>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</si>
  <si>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</si>
  <si>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</si>
  <si>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</si>
  <si>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</si>
  <si>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</si>
  <si>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</si>
  <si>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</si>
  <si>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</si>
  <si>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</si>
  <si>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</si>
  <si>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</si>
  <si>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</si>
  <si>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</si>
  <si>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</si>
  <si>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</si>
  <si>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</si>
  <si>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</si>
  <si>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</si>
  <si>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</si>
  <si>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</si>
  <si>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</si>
  <si>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</si>
  <si>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</si>
  <si>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</si>
  <si>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</si>
  <si>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</si>
  <si>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</si>
  <si>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</si>
  <si>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</si>
  <si>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</si>
  <si>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</si>
  <si>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</si>
  <si>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</si>
  <si>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</si>
  <si>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</si>
  <si>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</si>
  <si>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</si>
  <si>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</si>
  <si>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</si>
  <si>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</si>
  <si>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</si>
  <si>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</si>
  <si>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</si>
  <si>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</si>
  <si>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</si>
  <si>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</si>
  <si>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</si>
  <si>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</si>
  <si>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</si>
  <si>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</si>
  <si>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</si>
  <si>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</si>
  <si>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</si>
  <si>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</si>
  <si>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</si>
  <si>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</si>
  <si>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</si>
  <si>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</si>
  <si>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</si>
  <si>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</si>
  <si>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</si>
  <si>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</si>
  <si>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</si>
  <si>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</si>
  <si>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</si>
  <si>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</si>
  <si>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</si>
  <si>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</si>
  <si>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</si>
  <si>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</si>
  <si>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</si>
  <si>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</si>
  <si>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</si>
  <si>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</si>
  <si>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</si>
  <si>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</si>
  <si>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</si>
  <si>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</si>
  <si>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</si>
  <si>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</si>
  <si>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</si>
  <si>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</si>
  <si>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</si>
  <si>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</si>
  <si>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</si>
  <si>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</si>
  <si>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</si>
  <si>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</si>
  <si>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</si>
  <si>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</si>
  <si>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</si>
  <si>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</si>
  <si>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</si>
  <si>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</si>
  <si>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</si>
  <si>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</si>
  <si>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</si>
  <si>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</si>
  <si>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</si>
  <si>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</si>
  <si>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</si>
  <si>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</si>
  <si>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</si>
  <si>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</si>
  <si>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</si>
  <si>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</si>
  <si>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</si>
  <si>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</si>
  <si>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</si>
  <si>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</si>
  <si>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</si>
  <si>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</si>
  <si>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</si>
  <si>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</si>
  <si>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</si>
  <si>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</si>
  <si>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</si>
  <si>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</si>
  <si>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</si>
  <si>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</si>
  <si>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</si>
  <si>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</si>
  <si>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</si>
  <si>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</si>
  <si>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</si>
  <si>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</si>
  <si>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</si>
  <si>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</si>
  <si>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</si>
  <si>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</si>
  <si>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</si>
  <si>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</si>
  <si>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</si>
  <si>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</si>
  <si>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</si>
  <si>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</si>
  <si>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</si>
  <si>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</si>
  <si>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</si>
  <si>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</si>
  <si>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</si>
  <si>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</si>
  <si>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</si>
  <si>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</si>
  <si>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</si>
  <si>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</si>
  <si>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</si>
  <si>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</si>
  <si>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</si>
  <si>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</si>
  <si>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</si>
  <si>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</si>
  <si>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</si>
  <si>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</si>
  <si>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</si>
  <si>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</si>
  <si>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</si>
  <si>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</si>
  <si>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</si>
  <si>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</si>
  <si>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</si>
  <si>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</si>
  <si>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</si>
  <si>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</si>
  <si>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</si>
  <si>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</si>
  <si>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</si>
  <si>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</si>
  <si>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</si>
  <si>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</si>
  <si>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</si>
  <si>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</si>
  <si>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</si>
  <si>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</si>
  <si>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</si>
  <si>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</si>
  <si>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</si>
  <si>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</si>
  <si>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</si>
  <si>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</si>
  <si>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</si>
  <si>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</si>
  <si>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</si>
  <si>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</si>
  <si>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</si>
  <si>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</si>
  <si>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</si>
  <si>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</si>
  <si>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</si>
  <si>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</si>
  <si>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</si>
  <si>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</si>
  <si>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</si>
  <si>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</si>
  <si>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</si>
  <si>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</si>
  <si>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</si>
  <si>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</si>
  <si>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</si>
  <si>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</si>
  <si>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</si>
  <si>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</si>
  <si>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</si>
  <si>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</si>
  <si>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</si>
  <si>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</si>
  <si>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</si>
  <si>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</si>
  <si>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</si>
  <si>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</si>
  <si>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</si>
  <si>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</si>
  <si>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</si>
  <si>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</si>
  <si>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</si>
  <si>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</si>
  <si>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</si>
  <si>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</si>
  <si>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</si>
  <si>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</si>
  <si>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</si>
  <si>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</si>
  <si>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</si>
  <si>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</si>
  <si>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</si>
  <si>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</si>
  <si>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</si>
  <si>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</si>
  <si>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</si>
  <si>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</si>
  <si>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</si>
  <si>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</si>
  <si>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</si>
  <si>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</si>
  <si>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</si>
  <si>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</si>
  <si>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</si>
  <si>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</si>
  <si>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</si>
  <si>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</si>
  <si>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</si>
  <si>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</si>
  <si>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</si>
  <si>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</si>
  <si>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</si>
  <si>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</si>
  <si>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</si>
  <si>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</si>
  <si>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</si>
  <si>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</si>
  <si>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</si>
  <si>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</si>
  <si>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</si>
  <si>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</si>
  <si>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</si>
  <si>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</si>
  <si>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</si>
  <si>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</si>
  <si>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</si>
  <si>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</si>
  <si>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</si>
  <si>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</si>
  <si>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</si>
  <si>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</si>
  <si>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</si>
  <si>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</si>
  <si>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</si>
  <si>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</si>
  <si>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</si>
  <si>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</si>
  <si>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</si>
  <si>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</si>
  <si>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</si>
  <si>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</si>
  <si>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</si>
  <si>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</si>
  <si>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</si>
  <si>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</si>
  <si>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</si>
  <si>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</si>
  <si>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</si>
  <si>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</si>
  <si>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</si>
  <si>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</si>
  <si>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</si>
  <si>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</si>
  <si>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</si>
  <si>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</si>
  <si>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</si>
  <si>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</si>
  <si>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</si>
  <si>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</si>
  <si>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</si>
  <si>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</si>
  <si>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</si>
  <si>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</si>
  <si>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</si>
  <si>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</si>
  <si>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</si>
  <si>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</si>
  <si>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</si>
  <si>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</si>
  <si>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</si>
  <si>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</si>
  <si>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</si>
  <si>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</si>
  <si>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</si>
  <si>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</si>
  <si>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</si>
  <si>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</si>
  <si>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</si>
  <si>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</si>
  <si>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</si>
  <si>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</si>
  <si>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</si>
  <si>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</si>
  <si>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</si>
  <si>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</si>
  <si>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</si>
  <si>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</si>
  <si>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</si>
  <si>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</si>
  <si>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</si>
  <si>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</si>
  <si>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</si>
  <si>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</si>
  <si>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</si>
  <si>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</si>
  <si>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</si>
  <si>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</si>
  <si>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</si>
  <si>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</si>
  <si>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</si>
  <si>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</si>
  <si>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</si>
  <si>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</si>
  <si>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</si>
  <si>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</si>
  <si>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</si>
  <si>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</si>
  <si>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</si>
  <si>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</si>
  <si>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</si>
  <si>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</si>
  <si>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</si>
  <si>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</si>
  <si>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</si>
  <si>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</si>
  <si>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</si>
  <si>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</si>
  <si>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</si>
  <si>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</si>
  <si>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</si>
  <si>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</si>
  <si>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</si>
  <si>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</si>
  <si>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</si>
  <si>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</si>
  <si>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</si>
  <si>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</si>
  <si>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</si>
  <si>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</si>
  <si>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</si>
  <si>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</si>
  <si>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</si>
  <si>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</si>
  <si>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</si>
  <si>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</si>
  <si>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</si>
  <si>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</si>
  <si>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</si>
  <si>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</si>
  <si>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</si>
  <si>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</si>
  <si>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</si>
  <si>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</si>
  <si>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</si>
  <si>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</si>
  <si>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</si>
  <si>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</si>
  <si>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</si>
  <si>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</si>
  <si>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</si>
  <si>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</si>
  <si>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</si>
  <si>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</si>
  <si>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</si>
  <si>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</si>
  <si>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</si>
  <si>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</si>
  <si>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</si>
  <si>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</si>
  <si>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</si>
  <si>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</si>
  <si>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</si>
  <si>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</si>
  <si>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</si>
  <si>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</si>
  <si>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</si>
  <si>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</si>
  <si>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</si>
  <si>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</si>
  <si>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</si>
  <si>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</si>
  <si>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</si>
  <si>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</si>
  <si>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</si>
  <si>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</si>
  <si>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</si>
  <si>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</si>
  <si>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</si>
  <si>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</si>
  <si>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</si>
  <si>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</si>
  <si>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</si>
  <si>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</si>
  <si>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</si>
  <si>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</si>
  <si>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</si>
  <si>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</si>
  <si>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</si>
  <si>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</si>
  <si>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</si>
  <si>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</si>
  <si>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</si>
  <si>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</si>
  <si>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</si>
  <si>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</si>
  <si>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</si>
  <si>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</si>
  <si>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</si>
  <si>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</si>
  <si>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</si>
  <si>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</si>
  <si>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</si>
  <si>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</si>
  <si>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</si>
  <si>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</si>
  <si>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</si>
  <si>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</si>
  <si>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</si>
  <si>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</si>
  <si>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</si>
  <si>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</si>
  <si>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</si>
  <si>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</si>
  <si>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</si>
  <si>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</si>
  <si>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</si>
  <si>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</si>
  <si>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</si>
  <si>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</si>
  <si>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</si>
  <si>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</si>
  <si>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</si>
  <si>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</si>
  <si>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</si>
  <si>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</si>
  <si>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</si>
  <si>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</si>
  <si>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</si>
  <si>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</si>
  <si>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</si>
  <si>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</si>
  <si>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</si>
  <si>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</si>
  <si>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</si>
  <si>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</si>
  <si>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</si>
  <si>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</si>
  <si>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</si>
  <si>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</si>
  <si>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</si>
  <si>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</si>
  <si>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</si>
  <si>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</si>
  <si>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</si>
  <si>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</si>
  <si>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</si>
  <si>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</si>
  <si>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</si>
  <si>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</si>
  <si>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</si>
  <si>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</si>
  <si>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</si>
  <si>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</si>
  <si>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</si>
  <si>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</si>
  <si>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</si>
  <si>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</si>
  <si>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</si>
  <si>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</si>
  <si>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</si>
  <si>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</si>
  <si>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</si>
  <si>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</si>
  <si>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</si>
  <si>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</si>
  <si>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</si>
  <si>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</si>
  <si>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</si>
  <si>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</si>
  <si>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</si>
  <si>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</si>
  <si>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</si>
  <si>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</si>
  <si>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</si>
  <si>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</si>
  <si>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</si>
  <si>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</si>
  <si>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</si>
  <si>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</si>
  <si>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</si>
  <si>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</si>
  <si>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</si>
  <si>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</si>
  <si>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</si>
  <si>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</si>
  <si>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</si>
  <si>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</si>
  <si>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</si>
  <si>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</si>
  <si>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</si>
  <si>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</si>
  <si>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</si>
  <si>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</si>
  <si>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</si>
  <si>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</si>
  <si>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</si>
  <si>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</si>
  <si>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</si>
  <si>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</si>
  <si>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</si>
  <si>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</si>
  <si>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</si>
  <si>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</si>
  <si>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</si>
  <si>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</si>
  <si>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</si>
  <si>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</si>
  <si>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</si>
  <si>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</si>
  <si>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</si>
  <si>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</si>
  <si>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</si>
  <si>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</si>
  <si>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</si>
  <si>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</si>
  <si>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</si>
  <si>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</si>
  <si>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</si>
  <si>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</si>
  <si>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</si>
  <si>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</si>
  <si>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</si>
  <si>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</si>
  <si>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</si>
  <si>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</si>
  <si>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</si>
  <si>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</si>
  <si>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</si>
  <si>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</si>
  <si>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</si>
  <si>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</si>
  <si>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</si>
  <si>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</si>
  <si>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</si>
  <si>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</si>
  <si>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</si>
  <si>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</si>
  <si>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</si>
  <si>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</si>
  <si>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</si>
  <si>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</si>
  <si>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</si>
  <si>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</si>
  <si>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</si>
  <si>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</si>
  <si>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</si>
  <si>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</si>
  <si>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</si>
  <si>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</si>
  <si>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</si>
  <si>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</si>
  <si>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</si>
  <si>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</si>
  <si>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</si>
  <si>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</si>
  <si>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</si>
  <si>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</si>
  <si>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</si>
  <si>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</si>
  <si>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</si>
  <si>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</si>
  <si>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</si>
  <si>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</si>
  <si>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</si>
  <si>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</si>
  <si>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</si>
  <si>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</si>
  <si>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</si>
  <si>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</si>
  <si>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</si>
  <si>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</si>
  <si>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</si>
  <si>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</si>
  <si>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</si>
  <si>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</si>
  <si>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</si>
  <si>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</si>
  <si>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</si>
  <si>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</si>
  <si>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</si>
  <si>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</si>
  <si>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</si>
  <si>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</si>
  <si>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</si>
  <si>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</si>
  <si>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</si>
  <si>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</si>
  <si>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</si>
  <si>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</si>
  <si>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</si>
  <si>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</si>
  <si>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</si>
  <si>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</si>
  <si>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</si>
  <si>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</si>
  <si>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</si>
  <si>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</si>
  <si>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</si>
  <si>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</si>
  <si>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</si>
  <si>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</si>
  <si>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</si>
  <si>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</si>
  <si>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</si>
  <si>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</si>
  <si>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</si>
  <si>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</si>
  <si>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</si>
  <si>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</si>
  <si>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</si>
  <si>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</si>
  <si>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</si>
  <si>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</si>
  <si>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</si>
  <si>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</si>
  <si>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</si>
  <si>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</si>
  <si>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</si>
  <si>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</si>
  <si>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</si>
  <si>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</si>
  <si>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</si>
  <si>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</si>
  <si>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</si>
  <si>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</si>
  <si>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</si>
  <si>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</si>
  <si>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</si>
  <si>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</si>
  <si>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</si>
  <si>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</si>
  <si>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</si>
  <si>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</si>
  <si>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</si>
  <si>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</si>
  <si>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</si>
  <si>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</si>
  <si>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</si>
  <si>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</si>
  <si>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</si>
  <si>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</si>
  <si>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</si>
  <si>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</si>
  <si>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</si>
  <si>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</si>
  <si>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</si>
  <si>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</si>
  <si>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</si>
  <si>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</si>
  <si>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</si>
  <si>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</si>
  <si>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</si>
  <si>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</si>
  <si>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</si>
  <si>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</si>
  <si>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</si>
  <si>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</si>
  <si>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</si>
  <si>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</si>
  <si>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</si>
  <si>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</si>
  <si>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</si>
  <si>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</si>
  <si>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</si>
  <si>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</si>
  <si>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</si>
  <si>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</si>
  <si>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</si>
  <si>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</si>
  <si>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</si>
  <si>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</si>
  <si>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</si>
  <si>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</si>
  <si>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</si>
  <si>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</si>
  <si>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</si>
  <si>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</si>
  <si>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</si>
  <si>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</si>
  <si>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</si>
  <si>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</si>
  <si>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</si>
  <si>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</si>
  <si>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</si>
  <si>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</si>
  <si>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</si>
  <si>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</si>
  <si>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</si>
  <si>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</si>
  <si>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</si>
  <si>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</si>
  <si>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</si>
  <si>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</si>
  <si>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</si>
  <si>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</si>
  <si>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</si>
  <si>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</si>
  <si>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</si>
  <si>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</si>
  <si>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</si>
  <si>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</si>
  <si>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</si>
  <si>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</si>
  <si>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</si>
  <si>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</si>
  <si>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</si>
  <si>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</si>
  <si>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</si>
  <si>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</si>
  <si>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</si>
  <si>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</si>
  <si>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</si>
  <si>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</si>
  <si>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</si>
  <si>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</si>
  <si>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</si>
  <si>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</si>
  <si>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</si>
  <si>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</si>
  <si>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</si>
  <si>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</si>
  <si>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</si>
  <si>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</si>
  <si>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</si>
  <si>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</si>
  <si>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</si>
  <si>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</si>
  <si>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</si>
  <si>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</si>
  <si>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</si>
  <si>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</si>
  <si>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</si>
  <si>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</si>
  <si>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</si>
  <si>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</si>
  <si>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</si>
  <si>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</si>
  <si>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</si>
  <si>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</si>
  <si>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</si>
  <si>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</si>
  <si>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</si>
  <si>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</si>
  <si>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</si>
  <si>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</si>
  <si>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</si>
  <si>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</si>
  <si>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</si>
  <si>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</si>
  <si>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</si>
  <si>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</si>
  <si>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</si>
  <si>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</si>
  <si>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</si>
  <si>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</si>
  <si>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</si>
  <si>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</si>
  <si>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</si>
  <si>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</si>
  <si>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</si>
  <si>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</si>
  <si>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</si>
  <si>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</si>
  <si>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</si>
  <si>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</si>
  <si>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</si>
  <si>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</si>
  <si>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</si>
  <si>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</si>
  <si>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</si>
  <si>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</si>
  <si>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</si>
  <si>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</si>
  <si>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</si>
  <si>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</si>
  <si>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</si>
  <si>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</si>
  <si>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</si>
  <si>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</si>
  <si>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</si>
  <si>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</si>
  <si>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</si>
  <si>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</si>
  <si>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</si>
  <si>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</si>
  <si>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</si>
  <si>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</si>
  <si>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</si>
  <si>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</si>
  <si>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</si>
  <si>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</si>
  <si>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</si>
  <si>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</si>
  <si>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</si>
  <si>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</si>
  <si>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</si>
  <si>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</si>
  <si>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</si>
  <si>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</si>
  <si>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</si>
  <si>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</si>
  <si>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</si>
  <si>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</si>
  <si>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</si>
  <si>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</si>
  <si>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</si>
  <si>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</si>
  <si>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</si>
  <si>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</si>
  <si>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</si>
  <si>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</si>
  <si>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</si>
  <si>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</si>
  <si>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</si>
  <si>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</si>
  <si>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</si>
  <si>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</si>
  <si>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</si>
  <si>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</si>
  <si>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</si>
  <si>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</si>
  <si>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</si>
  <si>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</si>
  <si>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</si>
  <si>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</si>
  <si>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</si>
  <si>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</si>
  <si>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</si>
  <si>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</si>
  <si>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</si>
  <si>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</si>
  <si>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</si>
  <si>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</si>
  <si>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</si>
  <si>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</si>
  <si>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</si>
  <si>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</si>
  <si>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</si>
  <si>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</si>
  <si>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</si>
  <si>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</si>
  <si>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</si>
  <si>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</si>
  <si>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</si>
  <si>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</si>
  <si>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</si>
  <si>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</si>
  <si>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</si>
  <si>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</si>
  <si>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</si>
  <si>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</si>
  <si>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</si>
  <si>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</si>
  <si>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</si>
  <si>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</si>
  <si>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</si>
  <si>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</si>
  <si>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</si>
  <si>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</si>
  <si>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</si>
  <si>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</si>
  <si>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</si>
  <si>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</si>
  <si>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</si>
  <si>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</si>
  <si>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</si>
  <si>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</si>
  <si>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</si>
  <si>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</si>
  <si>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</si>
  <si>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</si>
  <si>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</si>
  <si>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</si>
  <si>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</si>
  <si>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</si>
  <si>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</si>
  <si>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</si>
  <si>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</si>
  <si>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</si>
  <si>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</si>
  <si>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</si>
  <si>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</si>
  <si>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</si>
  <si>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</si>
  <si>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</si>
  <si>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</si>
  <si>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</si>
  <si>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</si>
  <si>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</si>
  <si>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</si>
  <si>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</si>
  <si>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</si>
  <si>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</si>
  <si>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</si>
  <si>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</si>
  <si>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</si>
  <si>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</si>
  <si>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</si>
  <si>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</si>
  <si>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</si>
  <si>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</si>
  <si>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</si>
  <si>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</si>
  <si>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</si>
  <si>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</si>
  <si>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</si>
  <si>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</si>
  <si>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</si>
  <si>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</si>
  <si>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</si>
  <si>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</si>
  <si>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</si>
  <si>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</si>
  <si>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</si>
  <si>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</si>
  <si>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</si>
  <si>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</si>
  <si>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</si>
  <si>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</si>
  <si>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</si>
  <si>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</si>
  <si>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</si>
  <si>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</si>
  <si>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</si>
  <si>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</si>
  <si>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</si>
  <si>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</si>
  <si>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</si>
  <si>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</si>
  <si>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</si>
  <si>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</si>
  <si>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</si>
  <si>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</si>
  <si>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</si>
  <si>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</si>
  <si>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</si>
  <si>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</si>
  <si>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</si>
  <si>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</si>
  <si>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</si>
  <si>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</si>
  <si>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</si>
  <si>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</si>
  <si>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</si>
  <si>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</si>
  <si>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</si>
  <si>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</si>
  <si>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</si>
  <si>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</si>
  <si>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</si>
  <si>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</si>
  <si>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</si>
  <si>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</si>
  <si>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</si>
  <si>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</si>
  <si>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</si>
  <si>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</si>
  <si>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</si>
  <si>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</si>
  <si>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</si>
  <si>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</si>
  <si>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</si>
  <si>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</si>
  <si>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</si>
  <si>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</si>
  <si>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</si>
  <si>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</si>
  <si>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</si>
  <si>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</si>
  <si>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</si>
  <si>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</si>
  <si>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</si>
  <si>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</si>
  <si>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</si>
  <si>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</si>
  <si>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</si>
  <si>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</si>
  <si>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</si>
  <si>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</si>
  <si>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</si>
  <si>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</si>
  <si>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</si>
  <si>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</si>
  <si>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</si>
  <si>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</si>
  <si>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</si>
  <si>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</si>
  <si>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</si>
  <si>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</si>
  <si>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</si>
  <si>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</si>
  <si>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</si>
  <si>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</si>
  <si>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</si>
  <si>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</si>
  <si>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</si>
  <si>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</si>
  <si>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</si>
  <si>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</si>
  <si>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</si>
  <si>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</si>
  <si>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</si>
  <si>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</si>
  <si>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</si>
  <si>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</si>
  <si>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</si>
  <si>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</si>
  <si>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</si>
  <si>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</si>
  <si>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</si>
  <si>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</si>
  <si>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</si>
  <si>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</si>
  <si>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</si>
  <si>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</si>
  <si>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</si>
  <si>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</si>
  <si>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</si>
  <si>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</si>
  <si>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</si>
  <si>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</si>
  <si>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</si>
  <si>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</si>
  <si>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</si>
  <si>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</si>
  <si>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</si>
  <si>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</si>
  <si>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</si>
  <si>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</si>
  <si>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</si>
  <si>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</si>
  <si>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</si>
  <si>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</si>
  <si>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</si>
  <si>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</si>
  <si>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</si>
  <si>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</si>
  <si>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</si>
  <si>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</si>
  <si>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</si>
  <si>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</si>
  <si>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</si>
  <si>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</si>
  <si>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</si>
  <si>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</si>
  <si>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</si>
  <si>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</si>
  <si>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</si>
  <si>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</si>
  <si>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</si>
  <si>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</si>
  <si>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</si>
  <si>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</si>
  <si>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</si>
  <si>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</si>
  <si>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</si>
  <si>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</si>
  <si>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</si>
  <si>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</si>
  <si>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</si>
  <si>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</si>
  <si>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</si>
  <si>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</si>
  <si>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</si>
  <si>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</si>
  <si>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</si>
  <si>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</si>
  <si>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</si>
  <si>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</si>
  <si>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</si>
  <si>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</si>
  <si>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</si>
  <si>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</si>
  <si>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</si>
  <si>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</si>
  <si>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</si>
  <si>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</si>
  <si>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</si>
  <si>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</si>
  <si>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</si>
  <si>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</si>
  <si>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</si>
  <si>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</si>
  <si>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</si>
  <si>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</si>
  <si>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</si>
  <si>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</si>
  <si>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</si>
  <si>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</si>
  <si>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</si>
  <si>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</si>
  <si>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</si>
  <si>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</si>
  <si>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</si>
  <si>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</si>
  <si>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</si>
  <si>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</si>
  <si>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</si>
  <si>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</si>
  <si>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</si>
  <si>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</si>
  <si>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</si>
  <si>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</si>
  <si>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</si>
  <si>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</si>
  <si>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</si>
  <si>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</si>
  <si>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</si>
  <si>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</si>
  <si>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</si>
  <si>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</si>
  <si>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</si>
  <si>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</si>
  <si>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</si>
  <si>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</si>
  <si>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</si>
  <si>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</si>
  <si>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</si>
  <si>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</si>
  <si>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</si>
  <si>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</si>
  <si>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</si>
  <si>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</si>
  <si>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</si>
  <si>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</si>
  <si>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</si>
  <si>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</si>
  <si>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</si>
  <si>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</si>
  <si>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</si>
  <si>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</si>
  <si>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</si>
  <si>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</si>
  <si>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</si>
  <si>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</si>
  <si>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</si>
  <si>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</si>
  <si>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</si>
  <si>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</si>
  <si>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</si>
  <si>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</si>
  <si>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</si>
  <si>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</si>
  <si>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</si>
  <si>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</si>
  <si>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</si>
  <si>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</si>
  <si>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</si>
  <si>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</si>
  <si>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</si>
  <si>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</si>
  <si>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</si>
  <si>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</si>
  <si>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</si>
  <si>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</si>
  <si>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</si>
  <si>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</si>
  <si>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</si>
  <si>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</si>
  <si>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</si>
  <si>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</si>
  <si>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</si>
  <si>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</si>
  <si>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</si>
  <si>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</si>
  <si>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</si>
  <si>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</si>
  <si>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</si>
  <si>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</si>
  <si>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</si>
  <si>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</si>
  <si>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</si>
  <si>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</si>
  <si>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</si>
  <si>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</si>
  <si>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</si>
  <si>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</si>
  <si>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</si>
  <si>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</si>
  <si>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</si>
  <si>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</si>
  <si>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</si>
  <si>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</si>
  <si>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</si>
  <si>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</si>
  <si>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</si>
  <si>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</si>
  <si>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</si>
  <si>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</si>
  <si>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</si>
  <si>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</si>
  <si>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</si>
  <si>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</si>
  <si>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</si>
  <si>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</si>
  <si>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</si>
  <si>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</si>
  <si>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</si>
  <si>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</si>
  <si>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</si>
  <si>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</si>
  <si>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</si>
  <si>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</si>
  <si>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</si>
  <si>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</si>
  <si>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</si>
  <si>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</si>
  <si>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</si>
  <si>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</si>
  <si>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</si>
  <si>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</si>
  <si>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</si>
  <si>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</si>
  <si>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</si>
  <si>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</si>
  <si>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</si>
  <si>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</si>
  <si>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</si>
  <si>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</si>
  <si>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</si>
  <si>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</si>
  <si>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</si>
  <si>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</si>
  <si>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</si>
  <si>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</si>
  <si>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</si>
  <si>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</si>
  <si>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</si>
  <si>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</si>
  <si>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</si>
  <si>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</si>
  <si>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</si>
  <si>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</si>
  <si>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</si>
  <si>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</si>
  <si>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</si>
  <si>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</si>
  <si>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</si>
  <si>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</si>
  <si>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</si>
  <si>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</si>
  <si>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</si>
  <si>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</si>
  <si>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</si>
  <si>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</si>
  <si>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</si>
  <si>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</si>
  <si>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</si>
  <si>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</si>
  <si>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</si>
  <si>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</si>
  <si>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</si>
  <si>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</si>
  <si>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</si>
  <si>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</si>
  <si>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</si>
  <si>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</si>
  <si>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</si>
  <si>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</si>
  <si>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</si>
  <si>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</si>
  <si>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</si>
  <si>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</si>
  <si>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</si>
  <si>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</si>
  <si>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</si>
  <si>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</si>
  <si>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</si>
  <si>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</si>
  <si>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</si>
  <si>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</si>
  <si>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</si>
  <si>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</si>
  <si>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</si>
  <si>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</si>
  <si>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</si>
  <si>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</si>
  <si>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</si>
  <si>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</si>
  <si>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</si>
  <si>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</si>
  <si>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</si>
  <si>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</si>
  <si>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</si>
  <si>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</si>
  <si>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</si>
  <si>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</si>
  <si>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</si>
  <si>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</si>
  <si>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</si>
  <si>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</si>
  <si>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</si>
  <si>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</si>
  <si>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</si>
  <si>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</si>
  <si>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</si>
  <si>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</si>
  <si>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</si>
  <si>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</si>
  <si>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</si>
  <si>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</si>
  <si>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</si>
  <si>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</si>
  <si>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</si>
  <si>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</si>
  <si>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</si>
  <si>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</si>
  <si>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</si>
  <si>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</si>
  <si>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</si>
  <si>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</si>
  <si>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</si>
  <si>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</si>
  <si>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</si>
  <si>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</si>
  <si>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</si>
  <si>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</si>
  <si>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</si>
  <si>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</si>
  <si>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</si>
  <si>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</si>
  <si>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</si>
  <si>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</si>
  <si>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</si>
  <si>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</si>
  <si>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</si>
  <si>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</si>
  <si>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</si>
  <si>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</si>
  <si>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</si>
  <si>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</si>
  <si>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</si>
  <si>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</si>
  <si>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</si>
  <si>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</si>
  <si>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</si>
  <si>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</si>
  <si>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</si>
  <si>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</si>
  <si>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</si>
  <si>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</si>
  <si>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</si>
  <si>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</si>
  <si>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</si>
  <si>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</si>
  <si>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</si>
  <si>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</si>
  <si>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</si>
  <si>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</si>
  <si>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</si>
  <si>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</si>
  <si>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</si>
  <si>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</si>
  <si>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</si>
  <si>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</si>
  <si>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</si>
  <si>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</si>
  <si>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</si>
  <si>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</si>
  <si>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</si>
  <si>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</si>
  <si>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</si>
  <si>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</si>
  <si>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</si>
  <si>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</si>
  <si>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</si>
  <si>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</si>
  <si>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</si>
  <si>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</si>
  <si>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</si>
  <si>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</si>
  <si>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</si>
  <si>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</si>
  <si>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</si>
  <si>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</si>
  <si>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</si>
  <si>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</si>
  <si>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</si>
  <si>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</si>
  <si>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</si>
  <si>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</si>
  <si>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</si>
  <si>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</si>
  <si>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</si>
  <si>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</si>
  <si>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</si>
  <si>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</si>
  <si>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</si>
  <si>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</si>
  <si>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</si>
  <si>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</si>
  <si>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</si>
  <si>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</si>
  <si>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</si>
  <si>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</si>
  <si>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</si>
  <si>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</si>
  <si>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</si>
  <si>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</si>
  <si>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</si>
  <si>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</si>
  <si>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</si>
  <si>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</si>
  <si>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</si>
  <si>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</si>
  <si>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</si>
  <si>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</si>
  <si>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</si>
  <si>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</si>
  <si>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</si>
  <si>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</si>
  <si>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</si>
  <si>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</si>
  <si>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</si>
  <si>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</si>
  <si>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</si>
  <si>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</si>
  <si>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</si>
  <si>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</si>
  <si>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</si>
  <si>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</si>
  <si>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</si>
  <si>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</si>
  <si>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</si>
  <si>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</si>
  <si>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</si>
  <si>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</si>
  <si>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</si>
  <si>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</si>
  <si>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</si>
  <si>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</si>
  <si>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</si>
  <si>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</si>
  <si>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</si>
  <si>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</si>
  <si>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</si>
  <si>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</si>
  <si>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</si>
  <si>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</si>
  <si>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</si>
  <si>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</si>
  <si>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</si>
  <si>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</si>
  <si>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</si>
  <si>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</si>
  <si>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</si>
  <si>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</si>
  <si>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</si>
  <si>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</si>
  <si>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</si>
  <si>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</si>
  <si>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</si>
  <si>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</si>
  <si>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</si>
  <si>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</si>
  <si>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</si>
  <si>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</si>
  <si>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</si>
  <si>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</si>
  <si>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</si>
  <si>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</si>
  <si>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</si>
  <si>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</si>
  <si>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</si>
  <si>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</si>
  <si>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</si>
  <si>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</si>
  <si>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</si>
  <si>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</si>
  <si>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</si>
  <si>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</si>
  <si>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</si>
  <si>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</si>
  <si>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</si>
  <si>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</si>
  <si>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</si>
  <si>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</si>
  <si>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</si>
  <si>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</si>
  <si>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</si>
  <si>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</si>
  <si>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</si>
  <si>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</si>
  <si>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</si>
  <si>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</si>
  <si>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</si>
  <si>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</si>
  <si>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</si>
  <si>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</si>
  <si>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</si>
  <si>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</si>
  <si>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</si>
  <si>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</si>
  <si>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</si>
  <si>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</si>
  <si>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</si>
  <si>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</si>
  <si>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</si>
  <si>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</si>
  <si>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</si>
  <si>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</si>
  <si>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</si>
  <si>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</si>
  <si>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</si>
  <si>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</si>
  <si>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</si>
  <si>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</si>
  <si>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</si>
  <si>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</si>
  <si>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</si>
  <si>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</si>
  <si>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</si>
  <si>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</si>
  <si>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</si>
  <si>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</si>
  <si>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</si>
  <si>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</si>
  <si>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</si>
  <si>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</si>
  <si>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</si>
  <si>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</si>
  <si>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</si>
  <si>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</si>
  <si>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</si>
  <si>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</si>
  <si>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</si>
  <si>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</si>
  <si>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</si>
  <si>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</si>
  <si>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</si>
  <si>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</si>
  <si>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</si>
  <si>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</si>
  <si>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</si>
  <si>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</si>
  <si>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</si>
  <si>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</si>
  <si>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</si>
  <si>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</si>
  <si>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</si>
  <si>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</si>
  <si>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</si>
  <si>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</si>
  <si>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</si>
  <si>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</si>
  <si>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</si>
  <si>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</si>
  <si>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</si>
  <si>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</si>
  <si>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</si>
  <si>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</si>
  <si>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</si>
  <si>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</si>
  <si>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</si>
  <si>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</si>
  <si>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</si>
  <si>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</si>
  <si>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</si>
  <si>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</si>
  <si>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</si>
  <si>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</si>
  <si>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</si>
  <si>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</si>
  <si>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</si>
  <si>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</si>
  <si>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</si>
  <si>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</si>
  <si>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</si>
  <si>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</si>
  <si>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</si>
  <si>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</si>
  <si>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</si>
  <si>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</si>
  <si>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</si>
  <si>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</si>
  <si>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</si>
  <si>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</si>
  <si>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</si>
  <si>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</si>
  <si>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</si>
  <si>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</si>
  <si>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</si>
  <si>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</si>
  <si>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</si>
  <si>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</si>
  <si>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</si>
  <si>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</si>
  <si>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</si>
  <si>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</si>
  <si>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</si>
  <si>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</si>
  <si>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</si>
  <si>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</si>
  <si>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</si>
  <si>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</si>
  <si>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</si>
  <si>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</si>
  <si>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</si>
  <si>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</si>
  <si>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</si>
  <si>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</si>
  <si>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</si>
  <si>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</si>
  <si>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</si>
  <si>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</si>
  <si>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</si>
  <si>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</si>
  <si>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</si>
  <si>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</si>
  <si>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</si>
  <si>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</si>
  <si>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</si>
  <si>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</si>
  <si>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</si>
  <si>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</si>
  <si>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</si>
  <si>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</si>
  <si>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</si>
  <si>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</si>
  <si>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</si>
  <si>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</si>
  <si>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</si>
  <si>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</si>
  <si>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</si>
  <si>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</si>
  <si>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</si>
  <si>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</si>
  <si>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</si>
  <si>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</si>
  <si>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</si>
  <si>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</si>
  <si>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</si>
  <si>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</si>
  <si>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</si>
  <si>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</si>
  <si>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</si>
  <si>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</si>
  <si>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</si>
  <si>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</si>
  <si>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</si>
  <si>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</si>
  <si>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</si>
  <si>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</si>
  <si>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</si>
  <si>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</si>
  <si>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</si>
  <si>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</si>
  <si>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</si>
  <si>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</si>
  <si>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</si>
  <si>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</si>
  <si>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</si>
  <si>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</si>
  <si>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</si>
  <si>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</si>
  <si>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</si>
  <si>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</si>
  <si>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</si>
  <si>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</si>
  <si>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</si>
  <si>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</si>
  <si>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</si>
  <si>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</si>
  <si>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</si>
  <si>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</si>
  <si>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</si>
  <si>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</si>
  <si>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</si>
  <si>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</si>
  <si>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</si>
  <si>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</si>
  <si>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</si>
  <si>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</si>
  <si>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</si>
  <si>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</si>
  <si>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</si>
  <si>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</si>
  <si>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</si>
  <si>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</si>
  <si>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</si>
  <si>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</si>
  <si>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</si>
  <si>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</si>
  <si>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</si>
  <si>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</si>
  <si>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</si>
  <si>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</si>
  <si>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</si>
  <si>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</si>
  <si>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</si>
  <si>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</si>
  <si>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</si>
  <si>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</si>
  <si>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</si>
  <si>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</si>
  <si>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</si>
  <si>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</si>
  <si>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</si>
  <si>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</si>
  <si>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</si>
  <si>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</si>
  <si>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</si>
  <si>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</si>
  <si>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</si>
  <si>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</si>
  <si>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</si>
  <si>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</si>
  <si>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</si>
  <si>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</si>
  <si>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</si>
  <si>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</si>
  <si>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</si>
  <si>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</si>
  <si>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</si>
  <si>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</si>
  <si>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</si>
  <si>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</si>
  <si>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</si>
  <si>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</si>
  <si>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</si>
  <si>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</si>
  <si>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</si>
  <si>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</si>
  <si>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</si>
  <si>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</si>
  <si>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</si>
  <si>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</si>
  <si>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</si>
  <si>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</si>
  <si>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</si>
  <si>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</si>
  <si>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</si>
  <si>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</si>
  <si>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</si>
  <si>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</si>
  <si>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</si>
  <si>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</si>
  <si>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</si>
  <si>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</si>
  <si>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</si>
  <si>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</si>
  <si>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</si>
  <si>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</si>
  <si>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</si>
  <si>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</si>
  <si>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</si>
  <si>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</si>
  <si>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</si>
  <si>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</si>
  <si>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</si>
  <si>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</si>
  <si>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</si>
  <si>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</si>
  <si>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</si>
  <si>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</si>
  <si>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</si>
  <si>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</si>
  <si>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</si>
  <si>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</si>
  <si>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</si>
  <si>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</si>
  <si>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</si>
  <si>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</si>
  <si>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</si>
  <si>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</si>
  <si>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</si>
  <si>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</si>
  <si>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</si>
  <si>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</si>
  <si>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</si>
  <si>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</si>
  <si>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</si>
  <si>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</si>
  <si>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</si>
  <si>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</si>
  <si>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</si>
  <si>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</si>
  <si>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</si>
  <si>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</si>
  <si>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</si>
  <si>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</si>
  <si>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</si>
  <si>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</si>
  <si>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</si>
  <si>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</si>
  <si>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</si>
  <si>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</si>
  <si>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</si>
  <si>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</si>
  <si>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</si>
  <si>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</si>
  <si>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</si>
  <si>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</si>
  <si>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</si>
  <si>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</si>
  <si>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</si>
  <si>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</si>
  <si>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</si>
  <si>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</si>
  <si>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</si>
  <si>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</si>
  <si>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</si>
  <si>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</si>
  <si>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</si>
  <si>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</si>
  <si>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</si>
  <si>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</si>
  <si>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</si>
  <si>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</si>
  <si>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</si>
  <si>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</si>
  <si>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</si>
  <si>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</si>
  <si>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</si>
  <si>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</si>
  <si>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</si>
  <si>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</si>
  <si>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</si>
  <si>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</si>
  <si>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</si>
  <si>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</si>
  <si>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</si>
  <si>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</si>
  <si>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</si>
  <si>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</si>
  <si>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</si>
  <si>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</si>
  <si>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</si>
  <si>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</si>
  <si>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</si>
  <si>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</si>
  <si>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</si>
  <si>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</si>
  <si>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</si>
  <si>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</si>
  <si>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</si>
  <si>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</si>
  <si>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</si>
  <si>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</si>
  <si>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</si>
  <si>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</si>
  <si>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</si>
  <si>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</si>
  <si>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</si>
  <si>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</si>
  <si>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</si>
  <si>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</si>
  <si>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</si>
  <si>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</si>
  <si>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</si>
  <si>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</si>
  <si>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</si>
  <si>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</si>
  <si>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</si>
  <si>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</si>
  <si>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</si>
  <si>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</si>
  <si>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</si>
  <si>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</si>
  <si>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</si>
  <si>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</si>
  <si>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</si>
  <si>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</si>
  <si>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</si>
  <si>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</si>
  <si>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</si>
  <si>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</si>
  <si>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</si>
  <si>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</si>
  <si>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</si>
  <si>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</si>
  <si>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</si>
  <si>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</si>
  <si>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</si>
  <si>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</si>
  <si>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</si>
  <si>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</si>
  <si>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</si>
  <si>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</si>
  <si>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</si>
  <si>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</si>
  <si>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</si>
  <si>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</si>
  <si>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</si>
  <si>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</si>
  <si>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</si>
  <si>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</si>
  <si>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</si>
  <si>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</si>
  <si>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</si>
  <si>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</si>
  <si>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</si>
  <si>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</si>
  <si>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</si>
  <si>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</si>
  <si>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</si>
  <si>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</si>
  <si>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</si>
  <si>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</si>
  <si>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</si>
  <si>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</si>
  <si>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</si>
  <si>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</si>
  <si>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</si>
  <si>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</si>
  <si>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</si>
  <si>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</si>
  <si>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</si>
  <si>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</si>
  <si>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</si>
  <si>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</si>
  <si>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</si>
  <si>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</si>
  <si>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</si>
  <si>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</si>
  <si>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</si>
  <si>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</si>
  <si>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</si>
  <si>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</si>
  <si>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</si>
  <si>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</si>
  <si>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</si>
  <si>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</si>
  <si>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</si>
  <si>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</si>
  <si>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</si>
  <si>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</si>
  <si>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</si>
  <si>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</si>
  <si>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</si>
  <si>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</si>
  <si>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</si>
  <si>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</si>
  <si>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</si>
  <si>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</si>
  <si>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</si>
  <si>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</si>
  <si>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</si>
  <si>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</si>
  <si>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</si>
  <si>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</si>
  <si>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</si>
  <si>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</si>
  <si>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</si>
  <si>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</si>
  <si>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</si>
  <si>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</si>
  <si>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</si>
  <si>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</si>
  <si>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</si>
  <si>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</si>
  <si>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</si>
  <si>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</si>
  <si>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</si>
  <si>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</si>
  <si>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</si>
  <si>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</si>
  <si>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</si>
  <si>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</si>
  <si>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</si>
  <si>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</si>
  <si>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</si>
  <si>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</si>
  <si>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</si>
  <si>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</si>
  <si>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</si>
  <si>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</si>
  <si>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</si>
  <si>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</si>
  <si>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</si>
  <si>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</si>
  <si>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</si>
  <si>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</si>
  <si>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</si>
  <si>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</si>
  <si>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</si>
  <si>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</si>
  <si>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</si>
  <si>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</si>
  <si>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</si>
  <si>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</si>
  <si>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</si>
  <si>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</si>
  <si>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</si>
  <si>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</si>
  <si>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</si>
  <si>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</si>
  <si>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</si>
  <si>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</si>
  <si>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</si>
  <si>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</si>
  <si>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</si>
  <si>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</si>
  <si>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</si>
  <si>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</si>
  <si>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</si>
  <si>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</si>
  <si>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</si>
  <si>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</si>
  <si>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</si>
  <si>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</si>
  <si>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</si>
  <si>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</si>
  <si>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</si>
  <si>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</si>
  <si>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</si>
  <si>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</si>
  <si>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</si>
  <si>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</si>
  <si>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</si>
  <si>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</si>
  <si>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</si>
  <si>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</si>
  <si>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</si>
  <si>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</si>
  <si>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</si>
  <si>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</si>
  <si>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</si>
  <si>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</si>
  <si>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</si>
  <si>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</si>
  <si>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</si>
  <si>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</si>
  <si>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</si>
  <si>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</si>
  <si>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</si>
  <si>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</si>
  <si>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</si>
  <si>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</si>
  <si>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</si>
  <si>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</si>
  <si>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</si>
  <si>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</si>
  <si>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</si>
  <si>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</si>
  <si>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</si>
  <si>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</si>
  <si>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</si>
  <si>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</si>
  <si>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</si>
  <si>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</si>
  <si>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</si>
  <si>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</si>
  <si>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</si>
  <si>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</si>
  <si>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</si>
  <si>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</si>
  <si>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</si>
  <si>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</si>
  <si>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</si>
  <si>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</si>
  <si>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</si>
  <si>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</si>
  <si>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</si>
  <si>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</si>
  <si>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</si>
  <si>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</si>
  <si>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</si>
  <si>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</si>
  <si>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</si>
  <si>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</si>
  <si>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</si>
  <si>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</si>
  <si>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</si>
  <si>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</si>
  <si>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</si>
  <si>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</si>
  <si>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</si>
  <si>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</si>
  <si>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</si>
  <si>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</si>
  <si>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</si>
  <si>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</si>
  <si>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</si>
  <si>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</si>
  <si>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</si>
  <si>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</si>
  <si>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</si>
  <si>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</si>
  <si>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</si>
  <si>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</si>
  <si>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</si>
  <si>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</si>
  <si>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</si>
  <si>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</si>
  <si>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</si>
  <si>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</si>
  <si>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</si>
  <si>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</si>
  <si>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</si>
  <si>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</si>
  <si>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</si>
  <si>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</si>
  <si>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</si>
  <si>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</si>
  <si>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</si>
  <si>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</si>
  <si>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</si>
  <si>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</si>
  <si>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</si>
  <si>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</si>
  <si>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</si>
  <si>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</si>
  <si>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</si>
  <si>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</si>
  <si>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</si>
  <si>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</si>
  <si>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</si>
  <si>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</si>
  <si>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</si>
  <si>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</si>
  <si>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</si>
  <si>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</si>
  <si>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</si>
  <si>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</si>
  <si>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</si>
  <si>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</si>
  <si>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</si>
  <si>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</si>
  <si>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</si>
  <si>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</si>
  <si>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</si>
  <si>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</si>
  <si>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</si>
  <si>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</si>
  <si>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</si>
  <si>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</si>
  <si>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</si>
  <si>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</si>
  <si>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</si>
  <si>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</si>
  <si>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</si>
  <si>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</si>
  <si>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</si>
  <si>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</si>
  <si>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</si>
  <si>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</si>
  <si>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</si>
  <si>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</si>
  <si>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</si>
  <si>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</si>
  <si>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</si>
  <si>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</si>
  <si>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</si>
  <si>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</si>
  <si>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</si>
  <si>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</si>
  <si>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</si>
  <si>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</si>
  <si>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</si>
  <si>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</si>
  <si>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</si>
  <si>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</si>
  <si>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</si>
  <si>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</si>
  <si>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</si>
  <si>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</si>
  <si>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</si>
  <si>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</si>
  <si>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</si>
  <si>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</si>
  <si>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</si>
  <si>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</si>
  <si>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</si>
  <si>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</si>
  <si>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</si>
  <si>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</si>
  <si>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</si>
  <si>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</si>
  <si>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</si>
  <si>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</si>
  <si>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</si>
  <si>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</si>
  <si>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</si>
  <si>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</si>
  <si>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</si>
  <si>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</si>
  <si>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</si>
  <si>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</si>
  <si>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</si>
  <si>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</si>
  <si>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</si>
  <si>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</si>
  <si>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</si>
  <si>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</si>
  <si>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</si>
  <si>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</si>
  <si>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</si>
  <si>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</si>
  <si>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</si>
  <si>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</si>
  <si>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</si>
  <si>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</si>
  <si>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</si>
  <si>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</si>
  <si>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</si>
  <si>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</si>
  <si>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</si>
  <si>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</si>
  <si>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</si>
  <si>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</si>
  <si>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</si>
  <si>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</si>
  <si>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</si>
  <si>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</si>
  <si>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</si>
  <si>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</si>
  <si>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</si>
  <si>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</si>
  <si>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</si>
  <si>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</si>
  <si>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</si>
  <si>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</si>
  <si>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</si>
  <si>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</si>
  <si>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</si>
  <si>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</si>
  <si>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</si>
  <si>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</si>
  <si>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</si>
  <si>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</si>
  <si>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</si>
  <si>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</si>
  <si>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</si>
  <si>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</si>
  <si>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</si>
  <si>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</si>
  <si>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</si>
  <si>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</si>
  <si>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</si>
  <si>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</si>
  <si>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</si>
  <si>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</si>
  <si>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</si>
  <si>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</si>
  <si>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</si>
  <si>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</si>
  <si>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</si>
  <si>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</si>
  <si>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</si>
  <si>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</si>
  <si>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</si>
  <si>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</si>
  <si>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</si>
  <si>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</si>
  <si>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</si>
  <si>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</si>
  <si>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</si>
  <si>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</si>
  <si>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</si>
  <si>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</si>
  <si>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</si>
  <si>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</si>
  <si>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</si>
  <si>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</si>
  <si>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</si>
  <si>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</si>
  <si>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</si>
  <si>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</si>
  <si>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</si>
  <si>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</si>
  <si>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</si>
  <si>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</si>
  <si>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</si>
  <si>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</si>
  <si>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</si>
  <si>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</si>
  <si>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</si>
  <si>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</si>
  <si>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</si>
  <si>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</si>
  <si>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</si>
  <si>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</si>
  <si>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</si>
  <si>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</si>
  <si>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</si>
  <si>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</si>
  <si>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</si>
  <si>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</si>
  <si>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</si>
  <si>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</si>
  <si>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</si>
  <si>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</si>
  <si>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</si>
  <si>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</si>
  <si>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</si>
  <si>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</si>
  <si>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</si>
  <si>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</si>
  <si>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</si>
  <si>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</si>
  <si>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</si>
  <si>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</si>
  <si>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</si>
  <si>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</si>
  <si>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</si>
  <si>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</si>
  <si>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</si>
  <si>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</si>
  <si>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</si>
  <si>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</si>
  <si>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</si>
  <si>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</si>
  <si>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</si>
  <si>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</si>
  <si>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</si>
  <si>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</si>
  <si>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</si>
  <si>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</si>
  <si>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</si>
  <si>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</si>
  <si>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</si>
  <si>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</si>
  <si>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</si>
  <si>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</si>
  <si>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</si>
  <si>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</si>
  <si>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</si>
  <si>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</si>
  <si>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</si>
  <si>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</si>
  <si>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</si>
  <si>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</si>
  <si>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</si>
  <si>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</si>
  <si>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</si>
  <si>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</si>
  <si>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</si>
  <si>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</si>
  <si>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</si>
  <si>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</si>
  <si>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</si>
  <si>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</si>
  <si>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</si>
  <si>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</si>
  <si>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</si>
  <si>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</si>
  <si>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</si>
  <si>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</si>
  <si>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</si>
  <si>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</si>
  <si>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</si>
  <si>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</si>
  <si>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</si>
  <si>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</si>
  <si>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</si>
  <si>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</si>
  <si>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</si>
  <si>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</si>
  <si>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</si>
  <si>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</si>
  <si>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</si>
  <si>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</si>
  <si>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</si>
  <si>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</si>
  <si>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</si>
  <si>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</si>
  <si>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</si>
  <si>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</si>
  <si>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</si>
  <si>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</si>
  <si>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</si>
  <si>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</si>
  <si>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</si>
  <si>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</si>
  <si>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</si>
  <si>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</si>
  <si>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</si>
  <si>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</si>
  <si>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</si>
  <si>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</si>
  <si>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</si>
  <si>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</si>
  <si>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</si>
  <si>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</si>
  <si>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</si>
  <si>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</si>
  <si>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</si>
  <si>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</si>
  <si>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</si>
  <si>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</si>
  <si>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</si>
  <si>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</si>
  <si>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</si>
  <si>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</si>
  <si>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</si>
  <si>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</si>
  <si>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</si>
  <si>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</si>
  <si>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</si>
  <si>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</si>
  <si>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</si>
  <si>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</si>
  <si>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</si>
  <si>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</si>
  <si>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</si>
  <si>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</si>
  <si>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</si>
  <si>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</si>
  <si>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</si>
  <si>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</si>
  <si>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</si>
  <si>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</si>
  <si>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</si>
  <si>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</si>
  <si>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</si>
  <si>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</si>
  <si>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</si>
  <si>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</si>
  <si>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</si>
  <si>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</si>
  <si>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</si>
  <si>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</si>
  <si>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</si>
  <si>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</si>
  <si>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</si>
  <si>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</si>
  <si>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</si>
  <si>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</si>
  <si>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</si>
  <si>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</si>
  <si>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</si>
  <si>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</si>
  <si>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</si>
  <si>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</si>
  <si>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</si>
  <si>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</si>
  <si>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</si>
  <si>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</si>
  <si>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</si>
  <si>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</si>
  <si>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</si>
  <si>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</si>
  <si>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</si>
  <si>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</si>
  <si>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</si>
  <si>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</si>
  <si>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</si>
  <si>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</si>
  <si>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</si>
  <si>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</si>
  <si>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</si>
  <si>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</si>
  <si>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</si>
  <si>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</si>
  <si>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</si>
  <si>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</si>
  <si>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</si>
  <si>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</si>
  <si>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</si>
  <si>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</si>
  <si>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</si>
  <si>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</si>
  <si>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</si>
  <si>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</si>
  <si>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</si>
  <si>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</si>
  <si>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</si>
  <si>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</si>
  <si>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</si>
  <si>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</si>
  <si>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</si>
  <si>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</si>
  <si>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</si>
  <si>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</si>
  <si>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</si>
  <si>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</si>
  <si>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</si>
  <si>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</si>
  <si>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</si>
  <si>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</si>
  <si>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</si>
  <si>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</si>
  <si>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</si>
  <si>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</si>
  <si>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</si>
  <si>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</si>
  <si>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</si>
  <si>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</si>
  <si>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</si>
  <si>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</si>
  <si>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</si>
  <si>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</si>
  <si>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</si>
  <si>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</si>
  <si>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</si>
  <si>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</si>
  <si>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</si>
  <si>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</si>
  <si>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</si>
  <si>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</si>
  <si>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</si>
  <si>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</si>
  <si>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</si>
  <si>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</si>
  <si>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</si>
  <si>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</si>
  <si>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</si>
  <si>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</si>
  <si>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</si>
  <si>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</si>
  <si>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</si>
  <si>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</si>
  <si>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</si>
  <si>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</si>
  <si>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</si>
  <si>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</si>
  <si>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</si>
  <si>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</si>
  <si>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</si>
  <si>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</si>
  <si>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</si>
  <si>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</si>
  <si>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</si>
  <si>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</si>
  <si>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</si>
  <si>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</si>
  <si>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</si>
  <si>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</si>
  <si>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</si>
  <si>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</si>
  <si>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</si>
  <si>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</si>
  <si>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</si>
  <si>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</si>
  <si>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</si>
  <si>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</si>
  <si>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</si>
  <si>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</si>
  <si>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</si>
  <si>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</si>
  <si>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</si>
  <si>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</si>
  <si>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</si>
  <si>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</si>
  <si>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</si>
  <si>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</si>
  <si>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</si>
  <si>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</si>
  <si>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</si>
  <si>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</si>
  <si>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</si>
  <si>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</si>
  <si>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</si>
  <si>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</si>
  <si>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</si>
  <si>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</si>
  <si>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</si>
  <si>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</si>
  <si>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</si>
  <si>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</si>
  <si>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</si>
  <si>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</si>
  <si>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</si>
  <si>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</si>
  <si>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</si>
  <si>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</si>
  <si>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</si>
  <si>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</si>
  <si>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</si>
  <si>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</si>
  <si>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</si>
  <si>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</si>
  <si>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</si>
  <si>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</si>
  <si>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</si>
  <si>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</si>
  <si>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</si>
  <si>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</si>
  <si>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</si>
  <si>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</si>
  <si>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</si>
  <si>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</si>
  <si>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</si>
  <si>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</si>
  <si>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</si>
  <si>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</si>
  <si>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</si>
  <si>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</si>
  <si>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</si>
  <si>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</si>
  <si>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</si>
  <si>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</si>
  <si>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</si>
  <si>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</si>
  <si>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</si>
  <si>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</si>
  <si>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</si>
  <si>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</si>
  <si>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</si>
  <si>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</si>
  <si>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</si>
  <si>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</si>
  <si>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</si>
  <si>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</si>
  <si>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</si>
  <si>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</si>
  <si>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</si>
  <si>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</si>
  <si>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</si>
  <si>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</si>
  <si>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</si>
  <si>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</si>
  <si>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</si>
  <si>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</si>
  <si>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</si>
  <si>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</si>
  <si>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</si>
  <si>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</si>
  <si>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</si>
  <si>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</si>
  <si>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</si>
  <si>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</si>
  <si>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</si>
  <si>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</si>
  <si>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</si>
  <si>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</si>
  <si>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</si>
  <si>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</si>
  <si>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</si>
  <si>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</si>
  <si>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</si>
  <si>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</si>
  <si>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</si>
  <si>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</si>
  <si>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</si>
  <si>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</si>
  <si>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</si>
  <si>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</si>
  <si>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</si>
  <si>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</si>
  <si>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</si>
  <si>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</si>
  <si>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</si>
  <si>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</si>
  <si>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</si>
  <si>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</si>
  <si>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</si>
  <si>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</si>
  <si>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</si>
  <si>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</si>
  <si>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</si>
  <si>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</si>
  <si>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</si>
  <si>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</si>
  <si>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</si>
  <si>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</si>
  <si>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</si>
  <si>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</si>
  <si>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</si>
  <si>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</si>
  <si>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</si>
  <si>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</si>
  <si>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</si>
  <si>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</si>
  <si>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</si>
  <si>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</si>
  <si>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</si>
  <si>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</si>
  <si>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</si>
  <si>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</si>
  <si>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</si>
  <si>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</si>
  <si>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</si>
  <si>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</si>
  <si>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</si>
  <si>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</si>
  <si>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</si>
  <si>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</si>
  <si>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</si>
  <si>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</si>
  <si>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</si>
  <si>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</si>
  <si>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</si>
  <si>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</si>
  <si>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</si>
  <si>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</si>
  <si>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</si>
  <si>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</si>
  <si>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</si>
  <si>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</si>
  <si>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</si>
  <si>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</si>
  <si>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</si>
  <si>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</si>
  <si>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</si>
  <si>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</si>
  <si>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</si>
  <si>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</si>
  <si>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</si>
  <si>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</si>
  <si>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</si>
  <si>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</si>
  <si>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</si>
  <si>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</si>
  <si>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</si>
  <si>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</si>
  <si>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</si>
  <si>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</si>
  <si>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</si>
  <si>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</si>
  <si>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</si>
  <si>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</si>
  <si>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</si>
  <si>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</si>
  <si>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</si>
  <si>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</si>
  <si>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</si>
  <si>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</si>
  <si>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</si>
  <si>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</si>
  <si>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</si>
  <si>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</si>
  <si>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</si>
  <si>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</si>
  <si>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</si>
  <si>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</si>
  <si>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</si>
  <si>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</si>
  <si>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</si>
  <si>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</si>
  <si>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</si>
  <si>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</si>
  <si>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</si>
  <si>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</si>
  <si>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</si>
  <si>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</si>
  <si>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</si>
  <si>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</si>
  <si>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</si>
  <si>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</si>
  <si>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</si>
  <si>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</si>
  <si>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</si>
  <si>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</si>
  <si>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</si>
  <si>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</si>
  <si>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</si>
  <si>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</si>
  <si>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</si>
  <si>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</si>
  <si>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</si>
  <si>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</si>
  <si>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</si>
  <si>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</si>
  <si>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</si>
  <si>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</si>
  <si>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</si>
  <si>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</si>
  <si>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</si>
  <si>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</si>
  <si>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</si>
  <si>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</si>
  <si>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</si>
  <si>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</si>
  <si>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</si>
  <si>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</si>
  <si>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</si>
  <si>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</si>
  <si>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</si>
  <si>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</si>
  <si>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</si>
  <si>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</si>
  <si>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</si>
  <si>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</si>
  <si>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</si>
  <si>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</si>
  <si>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</si>
  <si>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</si>
  <si>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</si>
  <si>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</si>
  <si>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</si>
  <si>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</si>
  <si>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</si>
  <si>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</si>
  <si>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</si>
  <si>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</si>
  <si>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</si>
  <si>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</si>
  <si>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</si>
  <si>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</si>
  <si>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</si>
  <si>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</si>
  <si>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</si>
  <si>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</si>
  <si>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</si>
  <si>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</si>
  <si>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</si>
  <si>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</si>
  <si>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</si>
  <si>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</si>
  <si>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</si>
  <si>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</si>
  <si>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</si>
  <si>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</si>
  <si>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</si>
  <si>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</si>
  <si>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</si>
  <si>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</si>
  <si>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</si>
  <si>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</si>
  <si>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</si>
  <si>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</si>
  <si>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</si>
  <si>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</si>
  <si>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</si>
  <si>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</si>
  <si>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</si>
  <si>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</si>
  <si>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</si>
  <si>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</si>
  <si>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</si>
  <si>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</si>
  <si>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</si>
  <si>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</si>
  <si>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</si>
  <si>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</si>
  <si>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</si>
  <si>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</si>
  <si>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</si>
  <si>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</si>
  <si>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</si>
  <si>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</si>
  <si>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</si>
  <si>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</si>
  <si>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</si>
  <si>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</si>
  <si>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</si>
  <si>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</si>
  <si>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</si>
  <si>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</si>
  <si>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</si>
  <si>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</si>
  <si>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</si>
  <si>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</si>
  <si>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</si>
  <si>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</si>
  <si>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</si>
  <si>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</si>
  <si>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</si>
  <si>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</si>
  <si>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</si>
  <si>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</si>
  <si>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</si>
  <si>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</si>
  <si>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</si>
  <si>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</si>
  <si>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</si>
  <si>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</si>
  <si>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</si>
  <si>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</si>
  <si>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</si>
  <si>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</si>
  <si>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</si>
  <si>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</si>
  <si>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</si>
  <si>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</si>
  <si>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</si>
  <si>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</si>
  <si>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</si>
  <si>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</si>
  <si>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</si>
  <si>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</si>
  <si>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</si>
  <si>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</si>
  <si>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</si>
  <si>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</si>
  <si>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</si>
  <si>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</si>
  <si>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</si>
  <si>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</si>
  <si>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</si>
  <si>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</si>
  <si>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</si>
  <si>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</si>
  <si>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</si>
  <si>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</si>
  <si>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</si>
  <si>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</si>
  <si>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</si>
  <si>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</si>
  <si>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</si>
  <si>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</si>
  <si>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</si>
  <si>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</si>
  <si>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</si>
  <si>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</si>
  <si>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</si>
  <si>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</si>
  <si>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</si>
  <si>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</si>
  <si>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</si>
  <si>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</si>
  <si>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</si>
  <si>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</si>
  <si>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</si>
  <si>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</si>
  <si>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</si>
  <si>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</si>
  <si>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</si>
  <si>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</si>
  <si>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</si>
  <si>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</si>
  <si>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</si>
  <si>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</si>
  <si>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</si>
  <si>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</si>
  <si>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</si>
  <si>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</si>
  <si>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</si>
  <si>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</si>
  <si>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</si>
  <si>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</si>
  <si>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</si>
  <si>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</si>
  <si>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</si>
  <si>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</si>
  <si>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</si>
  <si>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</si>
  <si>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</si>
  <si>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</si>
  <si>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</si>
  <si>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</si>
  <si>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</si>
  <si>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</si>
  <si>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</si>
  <si>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</si>
  <si>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</si>
  <si>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</si>
  <si>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</si>
  <si>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</si>
  <si>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</si>
  <si>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</si>
  <si>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</si>
  <si>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</si>
  <si>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</si>
  <si>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</si>
  <si>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</si>
  <si>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</si>
  <si>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</si>
  <si>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</si>
  <si>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</si>
  <si>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</si>
  <si>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</si>
  <si>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</si>
  <si>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</si>
  <si>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</si>
  <si>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</si>
  <si>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</si>
  <si>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</si>
  <si>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</si>
  <si>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</si>
  <si>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</si>
  <si>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</si>
  <si>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</si>
  <si>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</si>
  <si>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</si>
  <si>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</si>
  <si>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</si>
  <si>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</si>
  <si>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</si>
  <si>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</si>
  <si>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</si>
  <si>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</si>
  <si>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</si>
  <si>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</si>
  <si>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</si>
  <si>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</si>
  <si>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</si>
  <si>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</si>
  <si>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</si>
  <si>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</si>
  <si>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</si>
  <si>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</si>
  <si>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</si>
  <si>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</si>
  <si>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</si>
  <si>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</si>
  <si>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</si>
  <si>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</si>
  <si>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</si>
  <si>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</si>
  <si>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</si>
  <si>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</si>
  <si>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</si>
  <si>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</si>
  <si>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</si>
  <si>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</si>
  <si>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</si>
  <si>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</si>
  <si>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</si>
  <si>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</si>
  <si>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</si>
  <si>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</si>
  <si>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</si>
  <si>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</si>
  <si>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</si>
  <si>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</si>
  <si>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</si>
  <si>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</si>
  <si>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</si>
  <si>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</si>
  <si>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</si>
  <si>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</si>
  <si>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</si>
  <si>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</si>
  <si>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</si>
  <si>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</si>
  <si>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</si>
  <si>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</si>
  <si>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</si>
  <si>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</si>
  <si>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</si>
  <si>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</si>
  <si>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</si>
  <si>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</si>
  <si>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</si>
  <si>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</si>
  <si>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</si>
  <si>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</si>
  <si>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</si>
  <si>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</si>
  <si>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</si>
  <si>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</si>
  <si>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</si>
  <si>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</si>
  <si>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</si>
  <si>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</si>
  <si>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</si>
  <si>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</si>
  <si>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</si>
  <si>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</si>
  <si>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</si>
  <si>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</si>
  <si>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</si>
  <si>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</si>
  <si>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</si>
  <si>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</si>
  <si>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</si>
  <si>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</si>
  <si>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</si>
  <si>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</si>
  <si>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</si>
  <si>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</si>
  <si>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</si>
  <si>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</si>
  <si>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</si>
  <si>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</si>
  <si>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</si>
  <si>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</si>
  <si>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</si>
  <si>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</si>
  <si>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</si>
  <si>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</si>
  <si>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</si>
  <si>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</si>
  <si>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</si>
  <si>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</si>
  <si>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</si>
  <si>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</si>
  <si>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</si>
  <si>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</si>
  <si>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</si>
  <si>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</si>
  <si>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</si>
  <si>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</si>
  <si>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</si>
  <si>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</si>
  <si>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</si>
  <si>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</si>
  <si>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</si>
  <si>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</si>
  <si>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</si>
  <si>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</si>
  <si>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</si>
  <si>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</si>
  <si>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</si>
  <si>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</si>
  <si>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</si>
  <si>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</si>
  <si>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</si>
  <si>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</si>
  <si>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</si>
  <si>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</si>
  <si>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</si>
  <si>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</si>
  <si>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</si>
  <si>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</si>
  <si>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</si>
  <si>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</si>
  <si>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</si>
  <si>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</si>
  <si>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</si>
  <si>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</si>
  <si>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</si>
  <si>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</si>
  <si>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</si>
  <si>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</si>
  <si>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</si>
  <si>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</si>
  <si>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</si>
  <si>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</si>
  <si>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</si>
  <si>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</si>
  <si>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</si>
  <si>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</si>
  <si>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</si>
  <si>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</si>
  <si>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</si>
  <si>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</si>
  <si>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</si>
  <si>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</si>
  <si>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</si>
  <si>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</si>
  <si>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</si>
  <si>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</si>
  <si>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</si>
  <si>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</si>
  <si>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</si>
  <si>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</si>
  <si>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</si>
  <si>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</si>
  <si>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</si>
  <si>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</si>
  <si>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</si>
  <si>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</si>
  <si>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</si>
  <si>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</si>
  <si>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</si>
  <si>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</si>
  <si>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</si>
  <si>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</si>
  <si>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</si>
  <si>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</si>
  <si>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</si>
  <si>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</si>
  <si>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</si>
  <si>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</si>
  <si>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</si>
  <si>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</si>
  <si>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</si>
  <si>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</si>
  <si>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</si>
  <si>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</si>
  <si>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</si>
  <si>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</si>
  <si>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</si>
  <si>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</si>
  <si>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</si>
  <si>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</si>
  <si>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</si>
  <si>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</si>
  <si>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</si>
  <si>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</si>
  <si>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</si>
  <si>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</si>
  <si>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</si>
  <si>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</si>
  <si>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</si>
  <si>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</si>
  <si>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</si>
  <si>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</si>
  <si>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</si>
  <si>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</si>
  <si>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</si>
  <si>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</si>
  <si>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</si>
  <si>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</si>
  <si>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</si>
  <si>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</si>
  <si>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</si>
  <si>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</si>
  <si>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</si>
  <si>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</si>
  <si>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</si>
  <si>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</si>
  <si>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</si>
  <si>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</si>
  <si>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</si>
  <si>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</si>
  <si>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</si>
  <si>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</si>
  <si>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</si>
  <si>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</si>
  <si>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</si>
  <si>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</si>
  <si>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</si>
  <si>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</si>
  <si>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</si>
  <si>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</si>
  <si>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</si>
  <si>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</si>
  <si>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</si>
  <si>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</si>
  <si>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</si>
  <si>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</si>
  <si>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</si>
  <si>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</si>
  <si>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</si>
  <si>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</si>
  <si>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</si>
  <si>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</si>
  <si>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</si>
  <si>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</si>
  <si>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</si>
  <si>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</si>
  <si>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</si>
  <si>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</si>
  <si>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</si>
  <si>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</si>
  <si>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</si>
  <si>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</si>
  <si>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</si>
  <si>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</si>
  <si>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</si>
  <si>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</si>
  <si>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</si>
  <si>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</si>
  <si>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</si>
  <si>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</si>
  <si>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</si>
  <si>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</si>
  <si>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</si>
  <si>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</si>
  <si>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</si>
  <si>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</si>
  <si>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</si>
  <si>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</si>
  <si>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</si>
  <si>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</si>
  <si>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</si>
  <si>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</si>
  <si>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</si>
  <si>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</si>
  <si>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</si>
  <si>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</si>
  <si>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</si>
  <si>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</si>
  <si>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</si>
  <si>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</si>
  <si>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</si>
  <si>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</si>
  <si>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</si>
  <si>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</si>
  <si>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</si>
  <si>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</si>
  <si>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</si>
  <si>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</si>
  <si>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</si>
  <si>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</si>
  <si>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</si>
  <si>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</si>
  <si>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</si>
  <si>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</si>
  <si>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</si>
  <si>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</si>
  <si>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</si>
  <si>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</si>
  <si>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</si>
  <si>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</si>
  <si>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</si>
  <si>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</si>
  <si>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</si>
  <si>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</si>
  <si>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</si>
  <si>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</si>
  <si>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</si>
  <si>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</si>
  <si>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</si>
  <si>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</si>
  <si>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</si>
  <si>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</si>
  <si>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</si>
  <si>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</si>
  <si>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</si>
  <si>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</si>
  <si>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</si>
  <si>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</si>
  <si>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</si>
  <si>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</si>
  <si>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</si>
  <si>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</si>
  <si>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</si>
  <si>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</si>
  <si>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</si>
  <si>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</si>
  <si>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</si>
  <si>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</si>
  <si>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</si>
  <si>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</si>
  <si>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</si>
  <si>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</si>
  <si>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</si>
  <si>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</si>
  <si>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</si>
  <si>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</si>
  <si>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</si>
  <si>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</si>
  <si>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</si>
  <si>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</si>
  <si>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</si>
  <si>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</si>
  <si>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</si>
  <si>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</si>
  <si>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</si>
  <si>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</si>
  <si>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</si>
  <si>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</si>
  <si>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</si>
  <si>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</si>
  <si>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</si>
  <si>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</si>
  <si>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</si>
  <si>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</si>
  <si>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</si>
  <si>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</si>
  <si>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</si>
  <si>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</si>
  <si>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</si>
  <si>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</si>
  <si>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</si>
  <si>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</si>
  <si>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</si>
  <si>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</si>
  <si>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</si>
  <si>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</si>
  <si>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</si>
  <si>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</si>
  <si>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</si>
  <si>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</si>
  <si>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</si>
  <si>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</si>
  <si>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</si>
  <si>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</si>
  <si>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</si>
  <si>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</si>
  <si>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</si>
  <si>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</si>
  <si>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</si>
  <si>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</si>
  <si>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</si>
  <si>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</si>
  <si>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</si>
  <si>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</si>
  <si>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</si>
  <si>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</si>
  <si>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</si>
  <si>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</si>
  <si>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</si>
  <si>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</si>
  <si>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</si>
  <si>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</si>
  <si>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</si>
  <si>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</si>
  <si>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</si>
  <si>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</si>
  <si>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</si>
  <si>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</si>
  <si>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</si>
  <si>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</si>
  <si>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</si>
  <si>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</si>
  <si>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</si>
  <si>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</si>
  <si>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</si>
  <si>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</si>
  <si>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</si>
  <si>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</si>
  <si>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</si>
  <si>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</si>
  <si>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</si>
  <si>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</si>
  <si>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</si>
  <si>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</si>
  <si>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</si>
  <si>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</si>
  <si>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</si>
  <si>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</si>
  <si>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</si>
  <si>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</si>
  <si>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</si>
  <si>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</si>
  <si>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</si>
  <si>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</si>
  <si>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</si>
  <si>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</si>
  <si>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</si>
  <si>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</si>
  <si>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</si>
  <si>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</si>
  <si>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</si>
  <si>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</si>
  <si>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</si>
  <si>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</si>
  <si>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</si>
  <si>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</si>
  <si>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</si>
  <si>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</si>
  <si>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</si>
  <si>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</si>
  <si>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</si>
  <si>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</si>
  <si>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</si>
  <si>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</si>
  <si>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</si>
  <si>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</si>
  <si>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</si>
  <si>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</si>
  <si>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</si>
  <si>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</si>
  <si>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</si>
  <si>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</si>
  <si>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</si>
  <si>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</si>
  <si>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</si>
  <si>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</si>
  <si>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</si>
  <si>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</si>
  <si>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</si>
  <si>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</si>
  <si>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</si>
  <si>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</si>
  <si>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</si>
  <si>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</si>
  <si>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</si>
  <si>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</si>
  <si>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</si>
  <si>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</si>
  <si>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</si>
  <si>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</si>
  <si>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</si>
  <si>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</si>
  <si>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</si>
  <si>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</si>
  <si>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</si>
  <si>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</si>
  <si>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</si>
  <si>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</si>
  <si>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</si>
  <si>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</si>
  <si>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</si>
  <si>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</si>
  <si>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</si>
  <si>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</si>
  <si>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</si>
  <si>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</si>
  <si>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</si>
  <si>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</si>
  <si>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</si>
  <si>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</si>
  <si>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</si>
  <si>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</si>
  <si>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</si>
  <si>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</si>
  <si>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</si>
  <si>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</si>
  <si>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</si>
  <si>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</si>
  <si>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</si>
  <si>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</si>
  <si>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</si>
  <si>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</si>
  <si>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</si>
  <si>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</si>
  <si>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</si>
  <si>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</si>
  <si>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</si>
  <si>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</si>
  <si>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</si>
  <si>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</si>
  <si>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</si>
  <si>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</si>
  <si>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</si>
  <si>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</si>
  <si>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</si>
  <si>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</si>
  <si>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</si>
  <si>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</si>
  <si>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</si>
  <si>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</si>
  <si>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</si>
  <si>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</si>
  <si>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</si>
  <si>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</si>
  <si>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</si>
  <si>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</si>
  <si>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</si>
  <si>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</si>
  <si>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</si>
  <si>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</si>
  <si>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</si>
  <si>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</si>
  <si>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</si>
  <si>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</si>
  <si>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</si>
  <si>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</si>
  <si>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</si>
  <si>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</si>
  <si>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</si>
  <si>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</si>
  <si>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</si>
  <si>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</si>
  <si>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</si>
  <si>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</si>
  <si>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</si>
  <si>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</si>
  <si>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</si>
  <si>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</si>
  <si>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</si>
  <si>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</si>
  <si>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</si>
  <si>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</si>
  <si>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</si>
  <si>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</si>
  <si>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</si>
  <si>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</si>
  <si>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</si>
  <si>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</si>
  <si>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</si>
  <si>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</si>
  <si>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</si>
  <si>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</si>
  <si>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</si>
  <si>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</si>
  <si>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</si>
  <si>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</si>
  <si>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</si>
  <si>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</si>
  <si>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</si>
  <si>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</si>
  <si>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</si>
  <si>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</si>
  <si>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</si>
  <si>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</si>
  <si>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</si>
  <si>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</si>
  <si>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</si>
  <si>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</si>
  <si>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</si>
  <si>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</si>
  <si>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</si>
  <si>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</si>
  <si>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</si>
  <si>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</si>
  <si>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</si>
  <si>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</si>
  <si>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</si>
  <si>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</si>
  <si>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</si>
  <si>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</si>
  <si>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</si>
  <si>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</si>
  <si>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</si>
  <si>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</si>
  <si>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</si>
  <si>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</si>
  <si>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</si>
  <si>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</si>
  <si>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</si>
  <si>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</si>
  <si>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</si>
  <si>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</si>
  <si>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</si>
  <si>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</si>
  <si>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</si>
  <si>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</si>
  <si>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</si>
  <si>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</si>
  <si>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</si>
  <si>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</si>
  <si>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</si>
  <si>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</si>
  <si>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</si>
  <si>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</si>
  <si>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</si>
  <si>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</si>
  <si>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</si>
  <si>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</si>
  <si>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</si>
  <si>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</si>
  <si>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</si>
  <si>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</si>
  <si>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</si>
  <si>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</si>
  <si>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</si>
  <si>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</si>
  <si>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</si>
  <si>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</si>
  <si>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</si>
  <si>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</si>
  <si>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</si>
  <si>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</si>
  <si>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</si>
  <si>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</si>
  <si>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</si>
  <si>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</si>
  <si>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</si>
  <si>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</si>
  <si>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</si>
  <si>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</si>
  <si>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</si>
  <si>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</si>
  <si>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</si>
  <si>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</si>
  <si>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</si>
  <si>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</si>
  <si>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</si>
  <si>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</si>
  <si>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</si>
  <si>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</si>
  <si>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</si>
  <si>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</si>
  <si>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</si>
  <si>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</si>
  <si>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</si>
  <si>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</si>
  <si>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</si>
  <si>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</si>
  <si>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</si>
  <si>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</si>
  <si>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</si>
  <si>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</si>
  <si>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</si>
  <si>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</si>
  <si>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</si>
  <si>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</si>
  <si>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</si>
  <si>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</si>
  <si>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</si>
  <si>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</si>
  <si>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</si>
  <si>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</si>
  <si>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</si>
  <si>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</si>
  <si>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</si>
  <si>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</si>
  <si>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</si>
  <si>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</si>
  <si>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</si>
  <si>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</si>
  <si>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</si>
  <si>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</si>
  <si>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</si>
  <si>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</si>
  <si>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</si>
  <si>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</si>
  <si>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</si>
  <si>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</si>
  <si>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</si>
  <si>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</si>
  <si>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</si>
  <si>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</si>
  <si>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</si>
  <si>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</si>
  <si>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</si>
  <si>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</si>
  <si>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</si>
  <si>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</si>
  <si>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</si>
  <si>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</si>
  <si>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</si>
  <si>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</si>
  <si>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</si>
  <si>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</si>
  <si>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</si>
  <si>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</si>
  <si>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</si>
  <si>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</si>
  <si>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</si>
  <si>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</si>
  <si>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</si>
  <si>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</si>
  <si>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</si>
  <si>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</si>
  <si>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</si>
  <si>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</si>
  <si>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</si>
  <si>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</si>
  <si>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</si>
  <si>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</si>
  <si>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</si>
  <si>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</si>
  <si>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</si>
  <si>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</si>
  <si>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</si>
  <si>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</si>
  <si>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</si>
  <si>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</si>
  <si>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</si>
  <si>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</si>
  <si>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</si>
  <si>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</si>
  <si>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</si>
  <si>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</si>
  <si>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</si>
  <si>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</si>
  <si>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</si>
  <si>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</si>
  <si>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</si>
  <si>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</si>
  <si>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</si>
  <si>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</si>
  <si>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</si>
  <si>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</si>
  <si>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</si>
  <si>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</si>
  <si>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</si>
  <si>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</si>
  <si>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</si>
  <si>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</si>
  <si>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</si>
  <si>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</si>
  <si>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</si>
  <si>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</si>
  <si>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</si>
  <si>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</si>
  <si>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</si>
  <si>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</si>
  <si>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</si>
  <si>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</si>
  <si>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</si>
  <si>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</si>
  <si>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</si>
  <si>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</si>
  <si>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</si>
  <si>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</si>
  <si>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</si>
  <si>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</si>
  <si>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</si>
  <si>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</si>
  <si>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</si>
  <si>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</si>
  <si>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</si>
  <si>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</si>
  <si>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</si>
  <si>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</si>
  <si>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</si>
  <si>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</si>
  <si>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</si>
  <si>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</si>
  <si>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</si>
  <si>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</si>
  <si>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</si>
  <si>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</si>
  <si>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</si>
  <si>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</si>
  <si>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</si>
  <si>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</si>
  <si>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</si>
  <si>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</si>
  <si>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</si>
  <si>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</si>
  <si>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</si>
  <si>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</si>
  <si>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</si>
  <si>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</si>
  <si>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</si>
  <si>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</si>
  <si>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</si>
  <si>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</si>
  <si>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</si>
  <si>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</si>
  <si>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</si>
  <si>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</si>
  <si>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</si>
  <si>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</si>
  <si>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</si>
  <si>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</si>
  <si>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</si>
  <si>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</si>
  <si>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</si>
  <si>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</si>
  <si>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</si>
  <si>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</si>
  <si>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</si>
  <si>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</si>
  <si>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</si>
  <si>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</si>
  <si>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</si>
  <si>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</si>
  <si>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</si>
  <si>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</si>
  <si>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</si>
  <si>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</si>
  <si>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</si>
  <si>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</si>
  <si>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</si>
  <si>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</si>
  <si>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</si>
  <si>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</si>
  <si>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</si>
  <si>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</si>
  <si>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</si>
  <si>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</si>
  <si>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</si>
  <si>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</si>
  <si>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</si>
  <si>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</si>
  <si>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</si>
  <si>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</si>
  <si>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</si>
  <si>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</si>
  <si>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</si>
  <si>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</si>
  <si>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</si>
  <si>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</si>
  <si>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</si>
  <si>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</si>
  <si>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</si>
  <si>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</si>
  <si>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</si>
  <si>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</si>
  <si>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</si>
  <si>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</si>
  <si>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</si>
  <si>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</si>
  <si>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</si>
  <si>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</si>
  <si>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</si>
  <si>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</si>
  <si>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</si>
  <si>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</si>
  <si>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</si>
  <si>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</si>
  <si>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</si>
  <si>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</si>
  <si>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</si>
  <si>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</si>
  <si>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</si>
  <si>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</si>
  <si>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</si>
  <si>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</si>
  <si>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</si>
  <si>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</si>
  <si>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</si>
  <si>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</si>
  <si>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</si>
  <si>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</si>
  <si>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</si>
  <si>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</si>
  <si>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</si>
  <si>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</si>
  <si>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</si>
  <si>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</si>
  <si>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</si>
  <si>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</si>
  <si>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</si>
  <si>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</si>
  <si>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</si>
  <si>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</si>
  <si>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</si>
  <si>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</si>
  <si>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</si>
  <si>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</si>
  <si>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</si>
  <si>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</si>
  <si>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</si>
  <si>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</si>
  <si>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</si>
  <si>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</si>
  <si>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</si>
  <si>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</si>
  <si>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</si>
  <si>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</si>
  <si>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</si>
  <si>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</si>
  <si>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</si>
  <si>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</si>
  <si>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</si>
  <si>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</si>
  <si>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</si>
  <si>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</si>
  <si>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</si>
  <si>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</si>
  <si>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</si>
  <si>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</si>
  <si>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</si>
  <si>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</si>
  <si>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</si>
  <si>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</si>
  <si>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</si>
  <si>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</si>
  <si>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</si>
  <si>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</si>
  <si>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</si>
  <si>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</si>
  <si>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</si>
  <si>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</si>
  <si>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</si>
  <si>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</si>
  <si>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</si>
  <si>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</si>
  <si>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</si>
  <si>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</si>
  <si>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</si>
  <si>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</si>
  <si>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</si>
  <si>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</si>
  <si>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</si>
  <si>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</si>
  <si>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</si>
  <si>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</si>
  <si>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</si>
  <si>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</si>
  <si>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</si>
  <si>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</si>
  <si>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</si>
  <si>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</si>
  <si>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</si>
  <si>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</si>
  <si>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</si>
  <si>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</si>
  <si>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</si>
  <si>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</si>
  <si>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</si>
  <si>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</si>
  <si>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</si>
  <si>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</si>
  <si>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</si>
  <si>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</si>
  <si>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</si>
  <si>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</si>
  <si>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</si>
  <si>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</si>
  <si>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</si>
  <si>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</si>
  <si>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</si>
  <si>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</si>
  <si>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</si>
  <si>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</si>
  <si>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</si>
  <si>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</si>
  <si>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</si>
  <si>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</si>
  <si>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</si>
  <si>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</si>
  <si>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</si>
  <si>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</si>
  <si>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</si>
  <si>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</si>
  <si>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</si>
  <si>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</si>
  <si>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</si>
  <si>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</si>
  <si>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</si>
  <si>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</si>
  <si>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</si>
  <si>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</si>
  <si>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</si>
  <si>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</si>
  <si>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</si>
  <si>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</si>
  <si>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</si>
  <si>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</si>
  <si>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</si>
  <si>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</si>
  <si>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</si>
  <si>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</si>
  <si>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</si>
  <si>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</si>
  <si>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</si>
  <si>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</si>
  <si>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</si>
  <si>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</si>
  <si>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</si>
  <si>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</si>
  <si>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</si>
  <si>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</si>
  <si>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</si>
  <si>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</si>
  <si>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</si>
  <si>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</si>
  <si>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</si>
  <si>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</si>
  <si>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</si>
  <si>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</si>
  <si>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</si>
  <si>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</si>
  <si>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</si>
  <si>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</si>
  <si>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</si>
  <si>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</si>
  <si>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</si>
  <si>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</si>
  <si>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</si>
  <si>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</si>
  <si>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</si>
  <si>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</si>
  <si>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</si>
  <si>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</si>
  <si>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</si>
  <si>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</si>
  <si>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</si>
  <si>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</si>
  <si>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</si>
  <si>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</si>
  <si>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</si>
  <si>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</si>
  <si>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</si>
  <si>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</si>
  <si>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</si>
  <si>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</si>
  <si>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</si>
  <si>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</si>
  <si>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</si>
  <si>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</si>
  <si>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</si>
  <si>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</si>
  <si>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</si>
  <si>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</si>
  <si>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</si>
  <si>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</si>
  <si>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</si>
  <si>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</si>
  <si>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</si>
  <si>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</si>
  <si>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</si>
  <si>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</si>
  <si>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</si>
  <si>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</si>
  <si>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</si>
  <si>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</si>
  <si>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</si>
  <si>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</si>
  <si>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</si>
  <si>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</si>
  <si>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</si>
  <si>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</si>
  <si>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</si>
  <si>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</si>
  <si>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</si>
  <si>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</si>
  <si>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</si>
  <si>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</si>
  <si>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</si>
  <si>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</si>
  <si>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</si>
  <si>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</si>
  <si>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</si>
  <si>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</si>
  <si>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</si>
  <si>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</si>
  <si>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</si>
  <si>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</si>
  <si>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</si>
  <si>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</si>
  <si>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</si>
  <si>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</si>
  <si>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</si>
  <si>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</si>
  <si>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</si>
  <si>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</si>
  <si>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</si>
  <si>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</si>
  <si>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</si>
  <si>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</si>
  <si>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</si>
  <si>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</si>
  <si>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</si>
  <si>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</si>
  <si>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</si>
  <si>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</si>
  <si>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</si>
  <si>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</si>
  <si>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</si>
  <si>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</si>
  <si>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</si>
  <si>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</si>
  <si>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</si>
  <si>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</si>
  <si>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</si>
  <si>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</si>
  <si>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</si>
  <si>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</si>
  <si>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</si>
  <si>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</si>
  <si>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</si>
  <si>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</si>
  <si>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</si>
  <si>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</si>
  <si>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</si>
  <si>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</si>
  <si>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</si>
  <si>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</si>
  <si>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</si>
  <si>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</si>
  <si>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</si>
  <si>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</si>
  <si>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</si>
  <si>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</si>
  <si>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</si>
  <si>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</si>
  <si>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</si>
  <si>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</si>
  <si>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</si>
  <si>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</si>
  <si>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</si>
  <si>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</si>
  <si>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</si>
  <si>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</si>
  <si>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</si>
  <si>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</si>
  <si>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</si>
  <si>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</si>
  <si>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</si>
  <si>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</si>
  <si>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</si>
  <si>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</si>
  <si>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</si>
  <si>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</si>
  <si>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</si>
  <si>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</si>
  <si>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</si>
  <si>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</si>
  <si>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</si>
  <si>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</si>
  <si>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</si>
  <si>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</si>
  <si>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</si>
  <si>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</si>
  <si>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</si>
  <si>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</si>
  <si>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</si>
  <si>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</si>
  <si>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</si>
  <si>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</si>
  <si>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</si>
  <si>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</si>
  <si>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</si>
  <si>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</si>
  <si>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</si>
  <si>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</si>
  <si>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</si>
  <si>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</si>
  <si>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</si>
  <si>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</si>
  <si>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</si>
  <si>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</si>
  <si>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</si>
  <si>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</si>
  <si>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</si>
  <si>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</si>
  <si>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</si>
  <si>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</si>
  <si>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</si>
  <si>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</si>
  <si>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</si>
  <si>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</si>
  <si>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</si>
  <si>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</si>
  <si>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</si>
  <si>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</si>
  <si>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</si>
  <si>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</si>
  <si>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</si>
  <si>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</si>
  <si>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</si>
  <si>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</si>
  <si>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</si>
  <si>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</si>
  <si>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</si>
  <si>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</si>
  <si>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</si>
  <si>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</si>
  <si>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</si>
  <si>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</si>
  <si>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</si>
  <si>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</si>
  <si>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</si>
  <si>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</si>
  <si>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</si>
  <si>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</si>
  <si>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</si>
  <si>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</si>
  <si>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</si>
  <si>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</si>
  <si>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</si>
  <si>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</si>
  <si>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</si>
  <si>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</si>
  <si>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</si>
  <si>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</si>
  <si>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</si>
  <si>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</si>
  <si>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</si>
  <si>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</si>
  <si>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</si>
  <si>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</si>
  <si>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</si>
  <si>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</si>
  <si>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</si>
  <si>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</si>
  <si>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</si>
  <si>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</si>
  <si>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</si>
  <si>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</si>
  <si>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</si>
  <si>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</si>
  <si>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</si>
  <si>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</si>
  <si>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</si>
  <si>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</si>
  <si>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</si>
  <si>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</si>
  <si>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</si>
  <si>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</si>
  <si>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</si>
  <si>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</si>
  <si>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</si>
  <si>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</si>
  <si>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</si>
  <si>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</si>
  <si>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</si>
  <si>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</si>
  <si>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</si>
  <si>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</si>
  <si>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</si>
  <si>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</si>
  <si>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</si>
  <si>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</si>
  <si>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</si>
  <si>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</si>
  <si>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</si>
  <si>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</si>
  <si>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</si>
  <si>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</si>
  <si>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</si>
  <si>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</si>
  <si>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</si>
  <si>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</si>
  <si>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</si>
  <si>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</si>
  <si>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</si>
  <si>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</si>
  <si>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</si>
  <si>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</si>
  <si>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</si>
  <si>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</si>
  <si>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</si>
  <si>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</si>
  <si>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</si>
  <si>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</si>
  <si>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</si>
  <si>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</si>
  <si>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</si>
  <si>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</si>
  <si>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</si>
  <si>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</si>
  <si>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</si>
  <si>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</si>
  <si>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</si>
  <si>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</si>
  <si>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</si>
  <si>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</si>
  <si>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</si>
  <si>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</si>
  <si>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</si>
  <si>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</si>
  <si>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</si>
  <si>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</si>
  <si>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</si>
  <si>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</si>
  <si>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</si>
  <si>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</si>
  <si>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</si>
  <si>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</si>
  <si>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</si>
  <si>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</si>
  <si>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</si>
  <si>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</si>
  <si>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</si>
  <si>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</si>
  <si>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</si>
  <si>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</si>
  <si>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</si>
  <si>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</si>
  <si>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</si>
  <si>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</si>
  <si>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</si>
  <si>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</si>
  <si>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</si>
  <si>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</si>
  <si>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</si>
  <si>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</si>
  <si>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</si>
  <si>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</si>
  <si>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</si>
  <si>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</si>
  <si>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</si>
  <si>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</si>
  <si>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</si>
  <si>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</si>
  <si>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</si>
  <si>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</si>
  <si>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</si>
  <si>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</si>
  <si>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</si>
  <si>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</si>
  <si>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</si>
  <si>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</si>
  <si>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</si>
  <si>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</si>
  <si>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</si>
  <si>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</si>
  <si>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</si>
  <si>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</si>
  <si>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</si>
  <si>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</si>
  <si>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</si>
  <si>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</si>
  <si>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</si>
  <si>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</si>
  <si>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</si>
  <si>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</si>
  <si>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</si>
  <si>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</si>
  <si>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</si>
  <si>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</si>
  <si>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</si>
  <si>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</si>
  <si>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</si>
  <si>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</si>
  <si>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</si>
  <si>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</si>
  <si>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</si>
  <si>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</si>
  <si>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</si>
  <si>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</si>
  <si>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</si>
  <si>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</si>
  <si>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</si>
  <si>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</si>
  <si>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</si>
  <si>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</si>
  <si>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</si>
  <si>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</si>
  <si>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</si>
  <si>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</si>
  <si>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</si>
  <si>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</si>
  <si>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</si>
  <si>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</si>
  <si>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</si>
  <si>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</si>
  <si>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</si>
  <si>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</si>
  <si>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</si>
  <si>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</si>
  <si>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</si>
  <si>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</si>
  <si>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</si>
  <si>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</si>
  <si>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</si>
  <si>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</si>
  <si>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</si>
  <si>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</si>
  <si>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</si>
  <si>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</si>
  <si>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</si>
  <si>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</si>
  <si>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</si>
  <si>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</si>
  <si>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</si>
  <si>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</si>
  <si>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</si>
  <si>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</si>
  <si>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</si>
  <si>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</si>
  <si>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</si>
  <si>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</si>
  <si>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</si>
  <si>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</si>
  <si>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</si>
  <si>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</si>
  <si>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</si>
  <si>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</si>
  <si>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</si>
  <si>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</si>
  <si>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</si>
  <si>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</si>
  <si>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</si>
  <si>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</si>
  <si>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</si>
  <si>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</si>
  <si>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</si>
  <si>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</si>
  <si>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</si>
  <si>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</si>
  <si>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</si>
  <si>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</si>
  <si>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</si>
  <si>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</si>
  <si>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</si>
  <si>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</si>
  <si>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</si>
  <si>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</si>
  <si>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</si>
  <si>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</si>
  <si>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</si>
  <si>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</si>
  <si>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</si>
  <si>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</si>
  <si>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</si>
  <si>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</si>
  <si>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</si>
  <si>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</si>
  <si>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</si>
  <si>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</si>
  <si>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</si>
  <si>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</si>
  <si>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</si>
  <si>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</si>
  <si>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</si>
  <si>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</si>
  <si>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</si>
  <si>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</si>
  <si>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</si>
  <si>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</si>
  <si>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</si>
  <si>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</si>
  <si>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</si>
  <si>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</si>
  <si>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</si>
  <si>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</si>
  <si>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</si>
  <si>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</si>
  <si>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</si>
  <si>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</si>
  <si>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</si>
  <si>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</si>
  <si>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</si>
  <si>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</si>
  <si>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</si>
  <si>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</si>
  <si>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</si>
  <si>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</si>
  <si>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</si>
  <si>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</si>
  <si>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</si>
  <si>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</si>
  <si>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</si>
  <si>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</si>
  <si>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</si>
  <si>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</si>
  <si>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</si>
  <si>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</si>
  <si>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</si>
  <si>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</si>
  <si>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</si>
  <si>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</si>
  <si>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</si>
  <si>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</si>
  <si>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</si>
  <si>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</si>
  <si>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</si>
  <si>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</si>
  <si>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</si>
  <si>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</si>
  <si>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</si>
  <si>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</si>
  <si>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</si>
  <si>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</si>
  <si>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</si>
  <si>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</si>
  <si>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</si>
  <si>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</si>
  <si>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</si>
  <si>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</si>
  <si>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</si>
  <si>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</si>
  <si>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</si>
  <si>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</si>
  <si>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</si>
  <si>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</si>
  <si>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</si>
  <si>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</si>
  <si>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</si>
  <si>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</si>
  <si>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</si>
  <si>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</si>
  <si>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</si>
  <si>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</si>
  <si>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</si>
  <si>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</si>
  <si>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</si>
  <si>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</si>
  <si>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</si>
  <si>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</si>
  <si>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</si>
  <si>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</si>
  <si>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</si>
  <si>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</si>
  <si>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</si>
  <si>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</si>
  <si>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</si>
  <si>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</si>
  <si>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</si>
  <si>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</si>
  <si>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</si>
  <si>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</si>
  <si>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</si>
  <si>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</si>
  <si>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</si>
  <si>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</si>
  <si>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</si>
  <si>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</si>
  <si>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</si>
  <si>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</si>
  <si>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</si>
  <si>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</si>
  <si>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</si>
  <si>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</si>
  <si>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</si>
  <si>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</si>
  <si>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</si>
  <si>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</si>
  <si>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</si>
  <si>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</si>
  <si>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</si>
  <si>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</si>
  <si>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</si>
  <si>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</si>
  <si>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</si>
  <si>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</si>
  <si>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</si>
  <si>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</si>
  <si>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</si>
  <si>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</si>
  <si>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</si>
  <si>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</si>
  <si>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</si>
  <si>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</si>
  <si>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</si>
  <si>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</si>
  <si>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</si>
  <si>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</si>
  <si>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</si>
  <si>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</si>
  <si>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</si>
  <si>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</si>
  <si>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</si>
  <si>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</si>
  <si>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</si>
  <si>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</si>
  <si>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</si>
  <si>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</si>
  <si>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</si>
  <si>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</si>
  <si>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</si>
  <si>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</si>
  <si>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</si>
  <si>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</si>
  <si>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</si>
  <si>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</si>
  <si>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</si>
  <si>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</si>
  <si>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</si>
  <si>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</si>
  <si>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</si>
  <si>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</si>
  <si>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</si>
  <si>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</si>
  <si>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</si>
  <si>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</si>
  <si>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</si>
  <si>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</si>
  <si>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</si>
  <si>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</si>
  <si>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</si>
  <si>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</si>
  <si>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</si>
  <si>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</si>
  <si>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</si>
  <si>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</si>
  <si>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</si>
  <si>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</si>
  <si>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</si>
  <si>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</si>
  <si>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</si>
  <si>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</si>
  <si>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</si>
  <si>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</si>
  <si>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</si>
  <si>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</si>
  <si>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</si>
  <si>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</si>
  <si>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</si>
  <si>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</si>
  <si>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</si>
  <si>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</si>
  <si>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</si>
  <si>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</si>
  <si>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</si>
  <si>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</si>
  <si>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</si>
  <si>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</si>
  <si>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</si>
  <si>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</si>
  <si>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</si>
  <si>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</si>
  <si>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</si>
  <si>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</si>
  <si>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</si>
  <si>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</si>
  <si>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</si>
  <si>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</si>
  <si>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</si>
  <si>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</si>
  <si>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</si>
  <si>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</si>
  <si>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</si>
  <si>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</si>
  <si>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</si>
  <si>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</si>
  <si>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</si>
  <si>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</si>
  <si>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</si>
  <si>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</si>
  <si>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</si>
  <si>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</si>
  <si>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</si>
  <si>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</si>
  <si>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</si>
  <si>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</si>
  <si>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</si>
  <si>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</si>
  <si>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</si>
  <si>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</si>
  <si>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</si>
  <si>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</si>
  <si>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</si>
  <si>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</si>
  <si>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</si>
  <si>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</si>
  <si>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</si>
  <si>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</si>
  <si>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</si>
  <si>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</si>
  <si>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</si>
  <si>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</si>
  <si>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</si>
  <si>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</si>
  <si>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</si>
  <si>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</si>
  <si>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</si>
  <si>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</si>
  <si>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</si>
  <si>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</si>
  <si>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</si>
  <si>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</si>
  <si>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</si>
  <si>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</si>
  <si>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</si>
  <si>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</si>
  <si>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</si>
  <si>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</si>
  <si>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</si>
  <si>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</si>
  <si>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</si>
  <si>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</si>
  <si>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</si>
  <si>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</si>
  <si>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</si>
  <si>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</si>
  <si>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</si>
  <si>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</si>
  <si>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</si>
  <si>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</si>
  <si>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</si>
  <si>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</si>
  <si>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</si>
  <si>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</si>
  <si>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</si>
  <si>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</si>
  <si>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</si>
  <si>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</si>
  <si>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</si>
  <si>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</si>
  <si>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</si>
  <si>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</si>
  <si>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</si>
  <si>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</si>
  <si>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</si>
  <si>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</si>
  <si>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</si>
  <si>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</si>
  <si>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</si>
  <si>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</si>
  <si>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</si>
  <si>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</si>
  <si>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</si>
  <si>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</si>
  <si>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</si>
  <si>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</si>
  <si>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</si>
  <si>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</si>
  <si>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</si>
  <si>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</si>
  <si>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</si>
  <si>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</si>
  <si>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</si>
  <si>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</si>
  <si>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</si>
  <si>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</si>
  <si>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</si>
  <si>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</si>
  <si>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</si>
  <si>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</si>
  <si>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</si>
  <si>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</si>
  <si>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</si>
  <si>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</si>
  <si>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</si>
  <si>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</si>
  <si>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</si>
  <si>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</si>
  <si>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</si>
  <si>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</si>
  <si>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</si>
  <si>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</si>
  <si>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</si>
  <si>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</si>
  <si>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</si>
  <si>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</si>
  <si>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</si>
  <si>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</si>
  <si>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</si>
  <si>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</si>
  <si>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</si>
  <si>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</si>
  <si>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</si>
  <si>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</si>
  <si>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</si>
  <si>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</si>
  <si>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</si>
  <si>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</si>
  <si>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</si>
  <si>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</si>
  <si>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</si>
  <si>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</si>
  <si>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</si>
  <si>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</si>
  <si>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</si>
  <si>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</si>
  <si>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</si>
  <si>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</si>
  <si>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</si>
  <si>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</si>
  <si>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</si>
  <si>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</si>
  <si>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</si>
  <si>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</si>
  <si>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</si>
  <si>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</si>
  <si>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</si>
  <si>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</si>
  <si>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</si>
  <si>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</si>
  <si>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</si>
  <si>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</si>
  <si>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</si>
  <si>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</si>
  <si>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</si>
  <si>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</si>
  <si>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</si>
  <si>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</si>
  <si>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</si>
  <si>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</si>
  <si>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</si>
  <si>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</si>
  <si>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</si>
  <si>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</si>
  <si>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</si>
  <si>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</si>
  <si>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</si>
  <si>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</si>
  <si>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</si>
  <si>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</si>
  <si>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</si>
  <si>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</si>
  <si>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</si>
  <si>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</si>
  <si>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</si>
  <si>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</si>
  <si>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</si>
  <si>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</si>
  <si>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</si>
  <si>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</si>
  <si>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</si>
  <si>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</si>
  <si>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</si>
  <si>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</si>
  <si>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</si>
  <si>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</si>
  <si>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</si>
  <si>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</si>
  <si>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</si>
  <si>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</si>
  <si>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</si>
  <si>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</si>
  <si>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</si>
  <si>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</si>
  <si>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</si>
  <si>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</si>
  <si>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</si>
  <si>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</si>
  <si>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</si>
  <si>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</si>
  <si>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</si>
  <si>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</si>
  <si>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</si>
  <si>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</si>
  <si>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</si>
  <si>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</si>
  <si>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</si>
  <si>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</si>
  <si>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</si>
  <si>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</si>
  <si>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</si>
  <si>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</si>
  <si>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</si>
  <si>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</si>
  <si>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</si>
  <si>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</si>
  <si>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</si>
  <si>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</si>
  <si>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</si>
  <si>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</si>
  <si>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</si>
  <si>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</si>
  <si>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</si>
  <si>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</si>
  <si>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</si>
  <si>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</si>
  <si>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</si>
  <si>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</si>
  <si>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</si>
  <si>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</si>
  <si>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</si>
  <si>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</si>
  <si>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</si>
  <si>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</si>
  <si>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</si>
  <si>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</si>
  <si>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</si>
  <si>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</si>
  <si>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</si>
  <si>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</si>
  <si>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</si>
  <si>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</si>
  <si>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</si>
  <si>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</si>
  <si>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</si>
  <si>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</si>
  <si>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</si>
  <si>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</si>
  <si>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</si>
  <si>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</si>
  <si>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</si>
  <si>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</si>
  <si>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</si>
  <si>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</si>
  <si>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</si>
  <si>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</si>
  <si>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</si>
  <si>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</si>
  <si>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</si>
  <si>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</si>
  <si>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</si>
  <si>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</si>
  <si>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</si>
  <si>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</si>
  <si>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</si>
  <si>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</si>
  <si>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</si>
  <si>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</si>
  <si>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</si>
  <si>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</si>
  <si>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</si>
  <si>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</si>
  <si>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</si>
  <si>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</si>
  <si>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</si>
  <si>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</si>
  <si>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</si>
  <si>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</si>
  <si>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</si>
  <si>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</si>
  <si>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</si>
  <si>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</si>
  <si>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</si>
  <si>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</si>
  <si>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</si>
  <si>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</si>
  <si>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</si>
  <si>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</si>
  <si>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</si>
  <si>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</si>
  <si>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</si>
  <si>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</si>
  <si>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</si>
  <si>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</si>
  <si>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</si>
  <si>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</si>
  <si>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</si>
  <si>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</si>
  <si>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</si>
  <si>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</si>
  <si>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</si>
  <si>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</si>
  <si>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</si>
  <si>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</si>
  <si>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</si>
  <si>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</si>
  <si>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</si>
  <si>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</si>
  <si>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</si>
  <si>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</si>
  <si>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</si>
  <si>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</si>
  <si>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</si>
  <si>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</si>
  <si>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</si>
  <si>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</si>
  <si>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</si>
  <si>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</si>
  <si>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</si>
  <si>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</si>
  <si>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</si>
  <si>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</si>
  <si>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</si>
  <si>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</si>
  <si>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</si>
  <si>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</si>
  <si>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</si>
  <si>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</si>
  <si>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</si>
  <si>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</si>
  <si>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</si>
  <si>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</si>
  <si>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</si>
  <si>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</si>
  <si>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</si>
  <si>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</si>
  <si>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</si>
  <si>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</si>
  <si>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</si>
  <si>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</si>
  <si>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</si>
  <si>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</si>
  <si>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</si>
  <si>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</si>
  <si>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</si>
  <si>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</si>
  <si>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</si>
  <si>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</si>
  <si>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</si>
  <si>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</si>
  <si>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</si>
  <si>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</si>
  <si>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</si>
  <si>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</si>
  <si>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</si>
  <si>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</si>
  <si>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</si>
  <si>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</si>
  <si>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</si>
  <si>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</si>
  <si>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</si>
  <si>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</si>
  <si>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</si>
  <si>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</si>
  <si>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</si>
  <si>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</si>
  <si>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</si>
  <si>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</si>
  <si>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</si>
  <si>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</si>
  <si>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</si>
  <si>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</si>
  <si>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</si>
  <si>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</si>
  <si>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</si>
  <si>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</si>
  <si>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</si>
  <si>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</si>
  <si>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</si>
  <si>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</si>
  <si>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</si>
  <si>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</si>
  <si>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</si>
  <si>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</si>
  <si>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</si>
  <si>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</si>
  <si>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</si>
  <si>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</si>
  <si>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</si>
  <si>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</si>
  <si>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</si>
  <si>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</si>
  <si>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</si>
  <si>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</si>
  <si>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</si>
  <si>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</si>
  <si>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</si>
  <si>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</si>
  <si>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</si>
  <si>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</si>
  <si>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</si>
  <si>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</si>
  <si>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</si>
  <si>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</si>
  <si>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</si>
  <si>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</si>
  <si>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</si>
  <si>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</si>
  <si>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</si>
  <si>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</si>
  <si>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</si>
  <si>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</si>
  <si>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</si>
  <si>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</si>
  <si>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</si>
  <si>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</si>
  <si>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</si>
  <si>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</si>
  <si>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</si>
  <si>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</si>
  <si>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</si>
  <si>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</si>
  <si>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</si>
  <si>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</si>
  <si>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</si>
  <si>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</si>
  <si>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</si>
  <si>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</si>
  <si>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</si>
  <si>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</si>
  <si>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</si>
  <si>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</si>
  <si>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</si>
  <si>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</si>
  <si>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</si>
  <si>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</si>
  <si>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</si>
  <si>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</si>
  <si>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</si>
  <si>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</si>
  <si>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</si>
  <si>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</si>
  <si>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</si>
  <si>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</si>
  <si>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</si>
  <si>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</si>
  <si>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</si>
  <si>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</si>
  <si>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</si>
  <si>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</si>
  <si>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</si>
  <si>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</si>
  <si>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</si>
  <si>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</si>
  <si>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</si>
  <si>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</si>
  <si>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</si>
  <si>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</si>
  <si>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</si>
  <si>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</si>
  <si>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</si>
  <si>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</si>
  <si>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</si>
  <si>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</si>
  <si>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</si>
  <si>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</si>
  <si>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</si>
  <si>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</si>
  <si>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</si>
  <si>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</si>
  <si>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</si>
  <si>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</si>
  <si>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</si>
  <si>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</si>
  <si>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</si>
  <si>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</si>
  <si>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</si>
  <si>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</si>
  <si>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</si>
  <si>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</si>
  <si>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</si>
  <si>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</si>
  <si>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</si>
  <si>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</si>
  <si>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</si>
  <si>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</si>
  <si>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</si>
  <si>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</si>
  <si>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</si>
  <si>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</si>
  <si>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</si>
  <si>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</si>
  <si>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</si>
  <si>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</si>
  <si>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</si>
  <si>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</si>
  <si>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</si>
  <si>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</si>
  <si>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</si>
  <si>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</si>
  <si>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</si>
  <si>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</si>
  <si>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</si>
  <si>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</si>
  <si>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</si>
  <si>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</si>
  <si>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</si>
  <si>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</si>
  <si>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</si>
  <si>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</si>
  <si>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</si>
  <si>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</si>
  <si>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</si>
  <si>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</si>
  <si>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</si>
  <si>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</si>
  <si>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</si>
  <si>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</si>
  <si>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</si>
  <si>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</si>
  <si>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</si>
  <si>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</si>
  <si>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</si>
  <si>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</si>
  <si>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</si>
  <si>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</si>
  <si>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</si>
  <si>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</si>
  <si>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</si>
  <si>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</si>
  <si>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</si>
  <si>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</si>
  <si>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</si>
  <si>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</si>
  <si>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</si>
  <si>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</si>
  <si>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</si>
  <si>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</si>
  <si>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</si>
  <si>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</si>
  <si>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</si>
  <si>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</si>
  <si>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</si>
  <si>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</si>
  <si>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</si>
  <si>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</si>
  <si>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</si>
  <si>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</si>
  <si>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</si>
  <si>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</si>
  <si>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</si>
  <si>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</si>
  <si>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</si>
  <si>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</si>
  <si>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</si>
  <si>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</si>
  <si>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</si>
  <si>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</si>
  <si>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</si>
  <si>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</si>
  <si>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</si>
  <si>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</si>
  <si>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</si>
  <si>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</si>
  <si>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</si>
  <si>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</si>
  <si>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</si>
  <si>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</si>
  <si>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</si>
  <si>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</si>
  <si>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</si>
  <si>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</si>
  <si>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</si>
  <si>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</si>
  <si>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</si>
  <si>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</si>
  <si>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</si>
  <si>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</si>
  <si>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</si>
  <si>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</si>
  <si>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</si>
  <si>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</si>
  <si>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</si>
  <si>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</si>
  <si>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</si>
  <si>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</si>
  <si>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</si>
  <si>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</si>
  <si>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</si>
  <si>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</si>
  <si>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</si>
  <si>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</si>
  <si>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</si>
  <si>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</si>
  <si>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</si>
  <si>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</si>
  <si>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</si>
  <si>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</si>
  <si>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</si>
  <si>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</si>
  <si>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</si>
  <si>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</si>
  <si>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</si>
  <si>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</si>
  <si>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</si>
  <si>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</si>
  <si>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</si>
  <si>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</si>
  <si>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</si>
  <si>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</si>
  <si>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</si>
  <si>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</si>
  <si>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</si>
  <si>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</si>
  <si>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</si>
  <si>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</si>
  <si>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</si>
  <si>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</si>
  <si>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</si>
  <si>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</si>
  <si>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</si>
  <si>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</si>
  <si>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</si>
  <si>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</si>
  <si>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</si>
  <si>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</si>
  <si>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</si>
  <si>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</si>
  <si>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</si>
  <si>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</si>
  <si>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</si>
  <si>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</si>
  <si>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</si>
  <si>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</si>
  <si>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</si>
  <si>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</si>
  <si>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</si>
  <si>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</si>
  <si>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</si>
  <si>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</si>
  <si>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</si>
  <si>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</si>
  <si>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</si>
  <si>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</si>
  <si>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</si>
  <si>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</si>
  <si>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</si>
  <si>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</si>
  <si>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</si>
  <si>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</si>
  <si>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</si>
  <si>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</si>
  <si>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</si>
  <si>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</si>
  <si>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</si>
  <si>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</si>
  <si>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</si>
  <si>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</si>
  <si>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</si>
  <si>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</si>
  <si>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</si>
  <si>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</si>
  <si>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</si>
  <si>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</si>
  <si>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</si>
  <si>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</si>
  <si>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</si>
  <si>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</si>
  <si>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</si>
  <si>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</si>
  <si>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</si>
  <si>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</si>
  <si>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</si>
  <si>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</si>
  <si>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</si>
  <si>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</si>
  <si>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</si>
  <si>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</si>
  <si>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</si>
  <si>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</si>
  <si>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</si>
  <si>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</si>
  <si>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</si>
  <si>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</si>
  <si>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</si>
  <si>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</si>
  <si>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</si>
  <si>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</si>
  <si>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</si>
  <si>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</si>
  <si>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</si>
  <si>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</si>
  <si>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</si>
  <si>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</si>
  <si>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</si>
  <si>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</si>
  <si>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</si>
  <si>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</si>
  <si>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</si>
  <si>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</si>
  <si>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</si>
  <si>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</si>
  <si>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</si>
  <si>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</si>
  <si>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</si>
  <si>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</si>
  <si>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</si>
  <si>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</si>
  <si>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</si>
  <si>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</si>
  <si>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</si>
  <si>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</si>
  <si>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</si>
  <si>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</si>
  <si>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</si>
  <si>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</si>
  <si>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</si>
  <si>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</si>
  <si>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</si>
  <si>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</si>
  <si>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</si>
  <si>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</si>
  <si>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</si>
  <si>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</si>
  <si>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</si>
  <si>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</si>
  <si>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</si>
  <si>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</si>
  <si>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</si>
  <si>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</si>
  <si>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</si>
  <si>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</si>
  <si>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</si>
  <si>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</si>
  <si>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</si>
  <si>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</si>
  <si>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</si>
  <si>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</si>
  <si>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</si>
  <si>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</si>
  <si>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</si>
  <si>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</si>
  <si>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</si>
  <si>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</si>
  <si>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</si>
  <si>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</si>
  <si>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</si>
  <si>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</si>
  <si>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</si>
  <si>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</si>
  <si>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</si>
  <si>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</si>
  <si>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</si>
  <si>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</si>
  <si>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</si>
  <si>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</si>
  <si>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</si>
  <si>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</si>
  <si>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</si>
  <si>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</si>
  <si>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</si>
  <si>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</si>
  <si>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</si>
  <si>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</si>
  <si>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</si>
  <si>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</si>
  <si>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</si>
  <si>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</si>
  <si>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</si>
  <si>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</si>
  <si>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</si>
  <si>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</si>
  <si>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</si>
  <si>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</si>
  <si>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</si>
  <si>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</si>
  <si>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</si>
  <si>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</si>
  <si>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</si>
  <si>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</si>
  <si>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</si>
  <si>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</si>
  <si>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</si>
  <si>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</si>
  <si>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</si>
  <si>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</si>
  <si>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</si>
  <si>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</si>
  <si>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</si>
  <si>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</si>
  <si>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</si>
  <si>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</si>
  <si>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</si>
  <si>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</si>
  <si>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</si>
  <si>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</si>
  <si>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</si>
  <si>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</si>
  <si>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</si>
  <si>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</si>
  <si>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</si>
  <si>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</si>
  <si>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</si>
  <si>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</si>
  <si>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</si>
  <si>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</si>
  <si>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</si>
  <si>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</si>
  <si>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</si>
  <si>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</si>
  <si>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</si>
  <si>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</si>
  <si>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</si>
  <si>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</si>
  <si>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</si>
  <si>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</si>
  <si>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</si>
  <si>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</si>
  <si>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</si>
  <si>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</si>
  <si>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</si>
  <si>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</si>
  <si>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</si>
  <si>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</si>
  <si>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</si>
  <si>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</si>
  <si>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</si>
  <si>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</si>
  <si>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</si>
  <si>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</si>
  <si>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</si>
  <si>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</si>
  <si>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</si>
  <si>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</si>
  <si>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</si>
  <si>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</si>
  <si>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</si>
  <si>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</si>
  <si>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</si>
  <si>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</si>
  <si>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</si>
  <si>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</si>
  <si>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</si>
  <si>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</si>
  <si>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</si>
  <si>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</si>
  <si>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</si>
  <si>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</si>
  <si>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</si>
  <si>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</si>
  <si>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</si>
  <si>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</si>
  <si>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</si>
  <si>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</si>
  <si>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</si>
  <si>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</si>
  <si>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</si>
  <si>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</si>
  <si>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</si>
  <si>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</si>
  <si>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</si>
  <si>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</si>
  <si>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</si>
  <si>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</si>
  <si>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</si>
  <si>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</si>
  <si>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</si>
  <si>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</si>
  <si>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</si>
  <si>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</si>
  <si>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</si>
  <si>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</si>
  <si>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</si>
  <si>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</si>
  <si>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</si>
  <si>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</si>
  <si>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</si>
  <si>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</si>
  <si>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</si>
  <si>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</si>
  <si>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</si>
  <si>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</si>
  <si>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</si>
  <si>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</si>
  <si>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</si>
  <si>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</si>
  <si>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</si>
  <si>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</si>
  <si>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</si>
  <si>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</si>
  <si>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</si>
  <si>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</si>
  <si>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</si>
  <si>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</si>
  <si>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</si>
  <si>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</si>
  <si>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</si>
  <si>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</si>
  <si>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</si>
  <si>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</si>
  <si>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</si>
  <si>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</si>
  <si>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</si>
  <si>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</si>
  <si>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</si>
  <si>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</si>
  <si>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</si>
  <si>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</si>
  <si>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</si>
  <si>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</si>
  <si>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</si>
  <si>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</si>
  <si>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</si>
  <si>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</si>
  <si>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</si>
  <si>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</si>
  <si>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</si>
  <si>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</si>
  <si>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</si>
  <si>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</si>
  <si>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</si>
  <si>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</si>
  <si>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</si>
  <si>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</si>
  <si>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</si>
  <si>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</si>
  <si>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</si>
  <si>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</si>
  <si>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</si>
  <si>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</si>
  <si>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</si>
  <si>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</si>
  <si>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</si>
  <si>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</si>
  <si>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</si>
  <si>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</si>
  <si>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</si>
  <si>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</si>
  <si>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</si>
  <si>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</si>
  <si>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</si>
  <si>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</si>
  <si>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</si>
  <si>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</si>
  <si>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</si>
  <si>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</si>
  <si>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</si>
  <si>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</si>
  <si>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</si>
  <si>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</si>
  <si>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</si>
  <si>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</si>
  <si>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</si>
  <si>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</si>
  <si>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</si>
  <si>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</si>
  <si>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</si>
  <si>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</si>
  <si>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</si>
  <si>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</si>
  <si>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</si>
  <si>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</si>
  <si>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</si>
  <si>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</si>
  <si>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</si>
  <si>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</si>
  <si>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</si>
  <si>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</si>
  <si>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</si>
  <si>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</si>
  <si>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</si>
  <si>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</si>
  <si>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</si>
  <si>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</si>
  <si>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</si>
  <si>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</si>
  <si>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</si>
  <si>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</si>
  <si>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</si>
  <si>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</si>
  <si>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</si>
  <si>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</si>
  <si>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</si>
  <si>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</si>
  <si>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</si>
  <si>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</si>
  <si>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</si>
  <si>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</si>
  <si>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</si>
  <si>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</si>
  <si>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</si>
  <si>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</si>
  <si>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</si>
  <si>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</si>
  <si>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</si>
  <si>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</si>
  <si>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</si>
  <si>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</si>
  <si>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</si>
  <si>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</si>
  <si>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</si>
  <si>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</si>
  <si>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</si>
  <si>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</si>
  <si>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</si>
  <si>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</si>
  <si>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</si>
  <si>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</si>
  <si>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</si>
  <si>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</si>
  <si>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</si>
  <si>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</si>
  <si>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</si>
  <si>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</si>
  <si>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</si>
  <si>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</si>
  <si>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</si>
  <si>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</si>
  <si>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</si>
  <si>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</si>
  <si>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</si>
  <si>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</si>
  <si>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</si>
  <si>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</si>
  <si>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</si>
  <si>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</si>
  <si>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</si>
  <si>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</si>
  <si>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</si>
  <si>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</si>
  <si>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</si>
  <si>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</si>
  <si>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</si>
  <si>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</si>
  <si>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</si>
  <si>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</si>
  <si>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</si>
  <si>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</si>
  <si>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</si>
  <si>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</si>
  <si>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</si>
  <si>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</si>
  <si>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</si>
  <si>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</si>
  <si>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</si>
  <si>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</si>
  <si>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</si>
  <si>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</si>
  <si>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</si>
  <si>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</si>
  <si>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</si>
  <si>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</si>
  <si>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</si>
  <si>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</si>
  <si>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</si>
  <si>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</si>
  <si>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</si>
  <si>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</si>
  <si>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</si>
  <si>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</si>
  <si>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</si>
  <si>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</si>
  <si>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</si>
  <si>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</si>
  <si>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</si>
  <si>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</si>
  <si>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</si>
  <si>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</si>
  <si>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</si>
  <si>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</si>
  <si>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</si>
  <si>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</si>
  <si>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</si>
  <si>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</si>
  <si>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</si>
  <si>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</si>
  <si>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</si>
  <si>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</si>
  <si>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</si>
  <si>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</si>
  <si>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</si>
  <si>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</si>
  <si>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</si>
  <si>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</si>
  <si>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</si>
  <si>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</si>
  <si>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</si>
  <si>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</si>
  <si>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</si>
  <si>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</si>
  <si>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</si>
  <si>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</si>
  <si>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</si>
  <si>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</si>
  <si>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</si>
  <si>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</si>
  <si>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</si>
  <si>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</si>
  <si>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</si>
  <si>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</si>
  <si>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</si>
  <si>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</si>
  <si>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</si>
  <si>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</si>
  <si>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</si>
  <si>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</si>
  <si>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</si>
  <si>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</si>
  <si>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</si>
  <si>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</si>
  <si>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</si>
  <si>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</si>
  <si>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</si>
  <si>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</si>
  <si>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</si>
  <si>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</si>
  <si>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</si>
  <si>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</si>
  <si>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</si>
  <si>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</si>
  <si>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</si>
  <si>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</si>
  <si>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</si>
  <si>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</si>
  <si>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</si>
  <si>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</si>
  <si>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</si>
  <si>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</si>
  <si>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</si>
  <si>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</si>
  <si>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</si>
  <si>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</si>
  <si>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</si>
  <si>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</si>
  <si>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</si>
  <si>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</si>
  <si>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</si>
  <si>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</si>
  <si>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</si>
  <si>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</si>
  <si>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</si>
  <si>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</si>
  <si>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</si>
  <si>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</si>
  <si>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</si>
  <si>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</si>
  <si>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</si>
  <si>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</si>
  <si>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</si>
  <si>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</si>
  <si>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</si>
  <si>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</si>
  <si>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</si>
  <si>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</si>
  <si>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</si>
  <si>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</si>
  <si>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</si>
  <si>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</si>
  <si>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</si>
  <si>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</si>
  <si>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</si>
  <si>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</si>
  <si>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</si>
  <si>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</si>
  <si>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</si>
  <si>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</si>
  <si>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</si>
  <si>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</si>
  <si>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</si>
  <si>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</si>
  <si>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</si>
  <si>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</si>
  <si>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</si>
  <si>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</si>
  <si>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</si>
  <si>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</si>
  <si>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</si>
  <si>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</si>
  <si>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</si>
  <si>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</si>
  <si>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</si>
  <si>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</si>
  <si>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</si>
  <si>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</si>
  <si>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</si>
  <si>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</si>
  <si>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</si>
  <si>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</si>
  <si>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</si>
  <si>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</si>
  <si>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</si>
  <si>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</si>
  <si>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</si>
  <si>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</si>
  <si>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</si>
  <si>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</si>
  <si>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</si>
  <si>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</si>
  <si>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</si>
  <si>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</si>
  <si>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</si>
  <si>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</si>
  <si>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</si>
  <si>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</si>
  <si>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</si>
  <si>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</si>
  <si>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</si>
  <si>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</si>
  <si>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</si>
  <si>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</si>
  <si>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</si>
  <si>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</si>
  <si>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</si>
  <si>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</si>
  <si>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</si>
  <si>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</si>
  <si>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</si>
  <si>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</si>
  <si>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</si>
  <si>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</si>
  <si>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</si>
  <si>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</si>
  <si>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</si>
  <si>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</si>
  <si>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</si>
  <si>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</si>
  <si>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</si>
  <si>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</si>
  <si>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</si>
  <si>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</si>
  <si>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</si>
  <si>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</si>
  <si>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</si>
  <si>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</si>
  <si>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</si>
  <si>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</si>
  <si>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</si>
  <si>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</si>
  <si>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</si>
  <si>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</si>
  <si>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</si>
  <si>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</si>
  <si>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</si>
  <si>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</si>
  <si>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</si>
  <si>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</si>
  <si>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</si>
  <si>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</si>
  <si>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</si>
  <si>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</si>
  <si>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</si>
  <si>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</si>
  <si>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</si>
  <si>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</si>
  <si>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</si>
  <si>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</si>
  <si>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</si>
  <si>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</si>
  <si>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</si>
  <si>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</si>
  <si>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</si>
  <si>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</si>
  <si>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</si>
  <si>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</si>
  <si>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</si>
  <si>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</si>
  <si>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</si>
  <si>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</si>
  <si>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</si>
  <si>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</si>
  <si>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</si>
  <si>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</si>
  <si>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</si>
  <si>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</si>
  <si>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</si>
  <si>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</si>
  <si>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</si>
  <si>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</si>
  <si>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</si>
  <si>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</si>
  <si>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</si>
  <si>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</si>
  <si>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</si>
  <si>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</si>
  <si>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</si>
  <si>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</si>
  <si>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</si>
  <si>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</si>
  <si>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</si>
  <si>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</si>
  <si>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</si>
  <si>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</si>
  <si>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</si>
  <si>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</si>
  <si>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</si>
  <si>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</si>
  <si>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</si>
  <si>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</si>
  <si>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</si>
  <si>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</si>
  <si>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</si>
  <si>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</si>
  <si>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</si>
  <si>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</si>
  <si>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</si>
  <si>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</si>
  <si>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</si>
  <si>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</si>
  <si>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</si>
  <si>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</si>
  <si>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</si>
  <si>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</si>
  <si>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</si>
  <si>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</si>
  <si>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</si>
  <si>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</si>
  <si>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</si>
  <si>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</si>
  <si>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</si>
  <si>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</si>
  <si>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</si>
  <si>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</si>
  <si>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</si>
  <si>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</si>
  <si>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</si>
  <si>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</si>
  <si>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</si>
  <si>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</si>
  <si>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</si>
  <si>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</si>
  <si>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</si>
  <si>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</si>
  <si>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</si>
  <si>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</si>
  <si>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</si>
  <si>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</si>
  <si>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</si>
  <si>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</si>
  <si>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</si>
  <si>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</si>
  <si>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</si>
  <si>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</si>
  <si>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</si>
  <si>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</si>
  <si>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</si>
  <si>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</si>
  <si>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</si>
  <si>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</si>
  <si>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</si>
  <si>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</si>
  <si>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</si>
  <si>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</si>
  <si>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</si>
  <si>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</si>
  <si>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</si>
  <si>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</si>
  <si>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</si>
  <si>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</si>
  <si>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</si>
  <si>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</si>
  <si>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</si>
  <si>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</si>
  <si>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</si>
  <si>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</si>
  <si>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</si>
  <si>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</si>
  <si>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</si>
  <si>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</si>
  <si>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</si>
  <si>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</si>
  <si>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</si>
  <si>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</si>
  <si>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</si>
  <si>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</si>
  <si>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</si>
  <si>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</si>
  <si>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</si>
  <si>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</si>
  <si>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</si>
  <si>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</si>
  <si>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</si>
  <si>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</si>
  <si>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</si>
  <si>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</si>
  <si>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</si>
  <si>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</si>
  <si>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</si>
  <si>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</si>
  <si>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</si>
  <si>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</si>
  <si>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</si>
  <si>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</si>
  <si>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</si>
  <si>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</si>
  <si>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</si>
  <si>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</si>
  <si>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</si>
  <si>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</si>
  <si>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</si>
  <si>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</si>
  <si>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</si>
  <si>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</si>
  <si>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</si>
  <si>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</si>
  <si>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</si>
  <si>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</si>
  <si>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</si>
  <si>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</si>
  <si>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</si>
  <si>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</si>
  <si>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</si>
  <si>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</si>
  <si>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</si>
  <si>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</si>
  <si>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</si>
  <si>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</si>
  <si>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</si>
  <si>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</si>
  <si>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</si>
  <si>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</si>
  <si>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</si>
  <si>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</si>
  <si>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</si>
  <si>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</si>
  <si>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</si>
  <si>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</si>
  <si>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</si>
  <si>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</si>
  <si>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</si>
  <si>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</si>
  <si>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</si>
  <si>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</si>
  <si>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</si>
  <si>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</si>
  <si>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</si>
  <si>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</si>
  <si>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</si>
  <si>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</si>
  <si>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</si>
  <si>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</si>
  <si>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</si>
  <si>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</si>
  <si>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</si>
  <si>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</si>
  <si>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</si>
  <si>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</si>
  <si>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</si>
  <si>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</si>
  <si>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</si>
  <si>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</si>
  <si>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</si>
  <si>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</si>
  <si>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</si>
  <si>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</si>
  <si>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</si>
  <si>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</si>
  <si>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</si>
  <si>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</si>
  <si>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</si>
  <si>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</si>
  <si>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</si>
  <si>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</si>
  <si>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</si>
  <si>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</si>
  <si>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</si>
  <si>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</si>
  <si>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</si>
  <si>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</si>
  <si>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</si>
  <si>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</si>
  <si>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</si>
  <si>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</si>
  <si>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</si>
  <si>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</si>
  <si>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</si>
  <si>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</si>
  <si>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</si>
  <si>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</si>
  <si>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</si>
  <si>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</si>
  <si>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</si>
  <si>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</si>
  <si>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</si>
  <si>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</si>
  <si>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</si>
  <si>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</si>
  <si>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</si>
  <si>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</si>
  <si>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</si>
  <si>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</si>
  <si>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</si>
  <si>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</si>
  <si>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</si>
  <si>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</si>
  <si>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</si>
  <si>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</si>
  <si>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</si>
  <si>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</si>
  <si>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</si>
  <si>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</si>
  <si>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</si>
  <si>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</si>
  <si>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</si>
  <si>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</si>
  <si>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</si>
  <si>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</si>
  <si>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</si>
  <si>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</si>
  <si>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</si>
  <si>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</si>
  <si>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</si>
  <si>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</si>
  <si>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</si>
  <si>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</si>
  <si>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</si>
  <si>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</si>
  <si>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</si>
  <si>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</si>
  <si>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</si>
  <si>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</si>
  <si>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</si>
  <si>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</si>
  <si>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</si>
  <si>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</si>
  <si>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</si>
  <si>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</si>
  <si>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</si>
  <si>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</si>
  <si>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</si>
  <si>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</si>
  <si>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</si>
  <si>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</si>
  <si>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</si>
  <si>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</si>
  <si>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</si>
  <si>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</si>
  <si>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</si>
  <si>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</si>
  <si>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</si>
  <si>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</si>
  <si>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</si>
  <si>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</si>
  <si>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</si>
  <si>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</si>
  <si>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</si>
  <si>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</si>
  <si>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</si>
  <si>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</si>
  <si>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</si>
  <si>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</si>
  <si>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</si>
  <si>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</si>
  <si>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</si>
  <si>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</si>
  <si>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</si>
  <si>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</si>
  <si>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</si>
  <si>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</si>
  <si>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</si>
  <si>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</si>
  <si>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</si>
  <si>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</si>
  <si>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</si>
  <si>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</si>
  <si>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</si>
  <si>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</si>
  <si>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</si>
  <si>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</si>
  <si>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</si>
  <si>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</si>
  <si>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</si>
  <si>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</si>
  <si>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</si>
  <si>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</si>
  <si>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</si>
  <si>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</si>
  <si>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</si>
  <si>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</si>
  <si>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</si>
  <si>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</si>
  <si>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</si>
  <si>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</si>
  <si>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</si>
  <si>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</si>
  <si>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</si>
  <si>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</si>
  <si>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</si>
  <si>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</si>
  <si>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</si>
  <si>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</si>
  <si>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</si>
  <si>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</si>
  <si>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</si>
  <si>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</si>
  <si>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</si>
  <si>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</si>
  <si>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</si>
  <si>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</si>
  <si>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</si>
  <si>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</si>
  <si>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</si>
  <si>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</si>
  <si>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</si>
  <si>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</si>
  <si>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</si>
  <si>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</si>
  <si>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</si>
  <si>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</si>
  <si>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</si>
  <si>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</si>
  <si>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</si>
  <si>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</si>
  <si>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</si>
  <si>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</si>
  <si>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</si>
  <si>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</si>
  <si>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</si>
  <si>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</si>
  <si>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</si>
  <si>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</si>
  <si>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</si>
  <si>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</si>
  <si>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</si>
  <si>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</si>
  <si>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</si>
  <si>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</si>
  <si>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</si>
  <si>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</si>
  <si>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</si>
  <si>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</si>
  <si>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</si>
  <si>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</si>
  <si>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</si>
  <si>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</si>
  <si>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</si>
  <si>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</si>
  <si>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</si>
  <si>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</si>
  <si>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</si>
  <si>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</si>
  <si>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</si>
  <si>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</si>
  <si>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</si>
  <si>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</si>
  <si>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</si>
  <si>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</si>
  <si>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</si>
  <si>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</si>
  <si>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</si>
  <si>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</si>
  <si>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</si>
  <si>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</si>
  <si>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</si>
  <si>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</si>
  <si>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</si>
  <si>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</si>
  <si>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</si>
  <si>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</si>
  <si>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</si>
  <si>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</si>
  <si>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</si>
  <si>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</si>
  <si>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</si>
  <si>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</si>
  <si>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</si>
  <si>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</si>
  <si>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</si>
  <si>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</si>
  <si>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</si>
  <si>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</si>
  <si>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</si>
  <si>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</si>
  <si>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</si>
  <si>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</si>
  <si>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</si>
  <si>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</si>
  <si>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</si>
  <si>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</si>
  <si>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</si>
  <si>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</si>
  <si>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</si>
  <si>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</si>
  <si>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</si>
  <si>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</si>
  <si>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</si>
  <si>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</si>
  <si>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</si>
  <si>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</si>
  <si>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</si>
  <si>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</si>
  <si>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</si>
  <si>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</si>
  <si>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</si>
  <si>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</si>
  <si>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</si>
  <si>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</si>
  <si>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</si>
  <si>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</si>
  <si>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</si>
  <si>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</si>
  <si>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</si>
  <si>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</si>
  <si>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</si>
  <si>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</si>
  <si>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</si>
  <si>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</si>
  <si>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</si>
  <si>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</si>
  <si>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</si>
  <si>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</si>
  <si>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</si>
  <si>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</si>
  <si>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</si>
  <si>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</si>
  <si>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</si>
  <si>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</si>
  <si>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</si>
  <si>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</si>
  <si>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</si>
  <si>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</si>
  <si>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</si>
  <si>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</si>
  <si>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</si>
  <si>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</si>
  <si>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</si>
  <si>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</si>
  <si>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</si>
  <si>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</si>
  <si>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</si>
  <si>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</si>
  <si>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</si>
  <si>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</si>
  <si>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</si>
  <si>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</si>
  <si>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</si>
  <si>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</si>
  <si>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</si>
  <si>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</si>
  <si>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</si>
  <si>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</si>
  <si>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</si>
  <si>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</si>
  <si>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</si>
  <si>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</si>
  <si>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</si>
  <si>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</si>
  <si>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</si>
  <si>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</si>
  <si>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</si>
  <si>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</si>
  <si>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</si>
  <si>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</si>
  <si>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</si>
  <si>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</si>
  <si>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</si>
  <si>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</si>
  <si>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</si>
  <si>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</si>
  <si>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</si>
  <si>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</si>
  <si>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</si>
  <si>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</si>
  <si>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</si>
  <si>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</si>
  <si>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</si>
  <si>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</si>
  <si>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</si>
  <si>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</si>
  <si>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</si>
  <si>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</si>
  <si>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</si>
  <si>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</si>
  <si>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</si>
  <si>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</si>
  <si>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</si>
  <si>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</si>
  <si>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</si>
  <si>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</si>
  <si>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</si>
  <si>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</si>
  <si>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</si>
  <si>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</si>
  <si>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</si>
  <si>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</si>
  <si>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</si>
  <si>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</si>
  <si>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</si>
  <si>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</si>
  <si>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</si>
  <si>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</si>
  <si>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</si>
  <si>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</si>
  <si>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</si>
  <si>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</si>
  <si>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</si>
  <si>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</si>
  <si>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</si>
  <si>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</si>
  <si>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</si>
  <si>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</si>
  <si>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</si>
  <si>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</si>
  <si>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</si>
  <si>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</si>
  <si>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</si>
  <si>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</si>
  <si>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</si>
  <si>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</si>
  <si>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</si>
  <si>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</si>
  <si>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</si>
  <si>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</si>
  <si>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</si>
  <si>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</si>
  <si>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</si>
  <si>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</si>
  <si>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</si>
  <si>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</si>
  <si>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</si>
  <si>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</si>
  <si>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</si>
  <si>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</si>
  <si>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</si>
  <si>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</si>
  <si>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</si>
  <si>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</si>
  <si>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</si>
  <si>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</si>
  <si>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</si>
  <si>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</si>
  <si>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</si>
  <si>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</si>
  <si>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</si>
  <si>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</si>
  <si>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</si>
  <si>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</si>
  <si>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</si>
  <si>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</si>
  <si>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</si>
  <si>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</si>
  <si>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</si>
  <si>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</si>
  <si>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</si>
  <si>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</si>
  <si>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</si>
  <si>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</si>
  <si>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</si>
  <si>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</si>
  <si>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</si>
  <si>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</si>
  <si>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</si>
  <si>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</si>
  <si>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</si>
  <si>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</si>
  <si>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</si>
  <si>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</si>
  <si>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</si>
  <si>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</si>
  <si>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</si>
  <si>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</si>
  <si>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</si>
  <si>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</si>
  <si>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</si>
  <si>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</si>
  <si>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</si>
  <si>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</si>
  <si>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</si>
  <si>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</si>
  <si>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</si>
  <si>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</si>
  <si>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</si>
  <si>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</si>
  <si>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</si>
  <si>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</si>
  <si>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</si>
  <si>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</si>
  <si>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</si>
  <si>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</si>
  <si>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</si>
  <si>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</si>
  <si>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</si>
  <si>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</si>
  <si>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</si>
  <si>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</si>
  <si>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</si>
  <si>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</si>
  <si>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</si>
  <si>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</si>
  <si>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</si>
  <si>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</si>
  <si>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</si>
  <si>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</si>
  <si>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</si>
  <si>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</si>
  <si>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</si>
  <si>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</si>
  <si>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</si>
  <si>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</si>
  <si>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</si>
  <si>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</si>
  <si>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</si>
  <si>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</si>
  <si>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</si>
  <si>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</si>
  <si>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</si>
  <si>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</si>
  <si>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</si>
  <si>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</si>
  <si>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</si>
  <si>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</si>
  <si>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</si>
  <si>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</si>
  <si>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</si>
  <si>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</si>
  <si>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</si>
  <si>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</si>
  <si>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</si>
  <si>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</si>
  <si>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</si>
  <si>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</si>
  <si>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</si>
  <si>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</si>
  <si>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</si>
  <si>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</si>
  <si>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</si>
  <si>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</si>
  <si>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</si>
  <si>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</si>
  <si>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</si>
  <si>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</si>
  <si>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</si>
  <si>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</si>
  <si>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</si>
  <si>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</si>
  <si>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</si>
  <si>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</si>
  <si>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</si>
  <si>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</si>
  <si>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</si>
  <si>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</si>
  <si>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</si>
  <si>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</si>
  <si>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</si>
  <si>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</si>
  <si>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</si>
  <si>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</si>
  <si>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</si>
  <si>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</si>
  <si>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</si>
  <si>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</si>
  <si>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</si>
  <si>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</si>
  <si>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</si>
  <si>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</si>
  <si>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</si>
  <si>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</si>
  <si>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</si>
  <si>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</si>
  <si>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</si>
  <si>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</si>
  <si>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</si>
  <si>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</si>
  <si>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</si>
  <si>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</si>
  <si>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</si>
  <si>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</si>
  <si>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</si>
  <si>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</si>
  <si>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</si>
  <si>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</si>
  <si>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</si>
  <si>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</si>
  <si>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</si>
  <si>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</si>
  <si>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</si>
  <si>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</si>
  <si>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</si>
  <si>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</si>
  <si>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</si>
  <si>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</si>
  <si>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</si>
  <si>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</si>
  <si>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</si>
  <si>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</si>
  <si>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</si>
  <si>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</si>
  <si>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</si>
  <si>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</si>
  <si>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</si>
  <si>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</si>
  <si>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</si>
  <si>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</si>
  <si>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</si>
  <si>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</si>
  <si>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</si>
  <si>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</si>
  <si>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</si>
  <si>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</si>
  <si>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</si>
  <si>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</si>
  <si>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</si>
  <si>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</si>
  <si>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</si>
  <si>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</si>
  <si>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</si>
  <si>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</si>
  <si>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</si>
  <si>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</si>
  <si>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</si>
  <si>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</si>
  <si>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</si>
  <si>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</si>
  <si>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</si>
  <si>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</si>
  <si>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</si>
  <si>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</si>
  <si>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</si>
  <si>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</si>
  <si>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</si>
  <si>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</si>
  <si>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</si>
  <si>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</si>
  <si>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</si>
  <si>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</si>
  <si>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</si>
  <si>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</si>
  <si>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</si>
  <si>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</si>
  <si>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</si>
  <si>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</si>
  <si>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</si>
  <si>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</si>
  <si>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</si>
  <si>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</si>
  <si>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</si>
  <si>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</si>
  <si>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</si>
  <si>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</si>
  <si>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</si>
  <si>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</si>
  <si>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</si>
  <si>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</si>
  <si>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</si>
  <si>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</si>
  <si>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</si>
  <si>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</si>
  <si>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</si>
  <si>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</si>
  <si>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</si>
  <si>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</si>
  <si>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</si>
  <si>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</si>
  <si>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</si>
  <si>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</si>
  <si>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</si>
  <si>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</si>
  <si>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</si>
  <si>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</si>
  <si>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</si>
  <si>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</si>
  <si>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</si>
  <si>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</si>
  <si>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</si>
  <si>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</si>
  <si>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</si>
  <si>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</si>
  <si>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</si>
  <si>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</si>
  <si>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</si>
  <si>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</si>
  <si>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</si>
  <si>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</si>
  <si>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</si>
  <si>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</si>
  <si>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</si>
  <si>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</si>
  <si>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</si>
  <si>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</si>
  <si>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</si>
  <si>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</si>
  <si>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</si>
  <si>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</si>
  <si>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</si>
  <si>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</si>
  <si>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</si>
  <si>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</si>
  <si>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</si>
  <si>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</si>
  <si>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</si>
  <si>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</si>
  <si>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</si>
  <si>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</si>
  <si>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</si>
  <si>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</si>
  <si>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</si>
  <si>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</si>
  <si>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</si>
  <si>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</si>
  <si>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</si>
  <si>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</si>
  <si>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</si>
  <si>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</si>
  <si>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</si>
  <si>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</si>
  <si>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</si>
  <si>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</si>
  <si>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</si>
  <si>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</si>
  <si>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</si>
  <si>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</si>
  <si>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</si>
  <si>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</si>
  <si>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</si>
  <si>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</si>
  <si>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</si>
  <si>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</si>
  <si>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</si>
  <si>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</si>
  <si>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</si>
  <si>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</si>
  <si>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</si>
  <si>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</si>
  <si>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</si>
  <si>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</si>
  <si>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</si>
  <si>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</si>
  <si>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</si>
  <si>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</si>
  <si>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</si>
  <si>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</si>
  <si>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</si>
  <si>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</si>
  <si>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</si>
  <si>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</si>
  <si>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</si>
  <si>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</si>
  <si>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</si>
  <si>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</si>
  <si>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</si>
  <si>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</si>
  <si>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</si>
  <si>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</si>
  <si>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</si>
  <si>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</si>
  <si>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</si>
  <si>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</si>
  <si>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</si>
  <si>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</si>
  <si>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</si>
  <si>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</si>
  <si>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</si>
  <si>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</si>
  <si>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</si>
  <si>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</si>
  <si>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</si>
  <si>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</si>
  <si>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</si>
  <si>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</si>
  <si>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</si>
  <si>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</si>
  <si>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</si>
  <si>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</si>
  <si>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</si>
  <si>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</si>
  <si>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</si>
  <si>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</si>
  <si>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</si>
  <si>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</si>
  <si>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</si>
  <si>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</si>
  <si>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</si>
  <si>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</si>
  <si>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</si>
  <si>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</si>
  <si>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</si>
  <si>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</si>
  <si>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</si>
  <si>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</si>
  <si>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</si>
  <si>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</si>
  <si>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</si>
  <si>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</si>
  <si>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</si>
  <si>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</si>
  <si>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</si>
  <si>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</si>
  <si>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</si>
  <si>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</si>
  <si>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</si>
  <si>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</si>
  <si>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</si>
  <si>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</si>
  <si>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</si>
  <si>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</si>
  <si>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</si>
  <si>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</si>
  <si>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</si>
  <si>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</si>
  <si>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</si>
  <si>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</si>
  <si>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</si>
  <si>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</si>
  <si>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</si>
  <si>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</si>
  <si>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</si>
  <si>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</si>
  <si>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</si>
  <si>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</si>
  <si>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</si>
  <si>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</si>
  <si>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</si>
  <si>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</si>
  <si>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</si>
  <si>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</si>
  <si>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</si>
  <si>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</si>
  <si>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</si>
  <si>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</si>
  <si>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</si>
  <si>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</si>
  <si>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</si>
  <si>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</si>
  <si>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</si>
  <si>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</si>
  <si>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</si>
  <si>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</si>
  <si>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</si>
  <si>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</si>
  <si>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</si>
  <si>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</si>
  <si>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</si>
  <si>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</si>
  <si>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</si>
  <si>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</si>
  <si>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</si>
  <si>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</si>
  <si>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</si>
  <si>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</si>
  <si>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</si>
  <si>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</si>
  <si>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</si>
  <si>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</si>
  <si>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</si>
  <si>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</si>
  <si>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</si>
  <si>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</si>
  <si>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</si>
  <si>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</si>
  <si>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</si>
  <si>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</si>
  <si>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</si>
  <si>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</si>
  <si>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</si>
  <si>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</si>
  <si>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</si>
  <si>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</si>
  <si>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</si>
  <si>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</si>
  <si>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</si>
  <si>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</si>
  <si>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</si>
  <si>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</si>
  <si>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</si>
  <si>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</si>
  <si>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</si>
  <si>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</si>
  <si>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</si>
  <si>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</si>
  <si>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</si>
  <si>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</si>
  <si>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</si>
  <si>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</si>
  <si>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</si>
  <si>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</si>
  <si>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</si>
  <si>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</si>
  <si>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</si>
  <si>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</si>
  <si>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</si>
  <si>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</si>
  <si>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</si>
  <si>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</si>
  <si>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</si>
  <si>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</si>
  <si>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</si>
  <si>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</si>
  <si>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</si>
  <si>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</si>
  <si>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</si>
  <si>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</si>
  <si>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</si>
  <si>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</si>
  <si>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</si>
  <si>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</si>
  <si>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</si>
  <si>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</si>
  <si>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</si>
  <si>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</si>
  <si>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</si>
  <si>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</si>
  <si>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</si>
  <si>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</si>
  <si>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</si>
  <si>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</si>
  <si>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</si>
  <si>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</si>
  <si>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</si>
  <si>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</si>
  <si>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</si>
  <si>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</si>
  <si>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</si>
  <si>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</si>
  <si>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</si>
  <si>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</si>
  <si>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</si>
  <si>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</si>
  <si>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</si>
  <si>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</si>
  <si>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</si>
  <si>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</si>
  <si>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</si>
  <si>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</si>
  <si>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</si>
  <si>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</si>
  <si>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</si>
  <si>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</si>
  <si>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</si>
  <si>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</si>
  <si>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</si>
  <si>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</si>
  <si>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</si>
  <si>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</si>
  <si>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</si>
  <si>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</si>
  <si>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</si>
  <si>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</si>
  <si>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</si>
  <si>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</si>
  <si>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</si>
  <si>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</si>
  <si>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</si>
  <si>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</si>
  <si>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</si>
  <si>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</si>
  <si>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</si>
  <si>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</si>
  <si>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</si>
  <si>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</si>
  <si>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</si>
  <si>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</si>
  <si>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</si>
  <si>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</si>
  <si>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</si>
  <si>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</si>
  <si>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</si>
  <si>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</si>
  <si>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</si>
  <si>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</si>
  <si>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</si>
  <si>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</si>
  <si>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</si>
  <si>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</si>
  <si>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</si>
  <si>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</si>
  <si>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</si>
  <si>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</si>
  <si>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</si>
  <si>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</si>
  <si>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</si>
  <si>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</si>
  <si>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</si>
  <si>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</si>
  <si>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</si>
  <si>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</si>
  <si>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</si>
  <si>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</si>
  <si>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</si>
  <si>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</si>
  <si>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</si>
  <si>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</si>
  <si>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</si>
  <si>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</si>
  <si>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</si>
  <si>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</si>
  <si>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</si>
  <si>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</si>
  <si>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</si>
  <si>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</si>
  <si>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</si>
  <si>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</si>
  <si>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</si>
  <si>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</si>
  <si>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</si>
  <si>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</si>
  <si>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</si>
  <si>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</si>
  <si>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</si>
  <si>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</si>
  <si>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</si>
  <si>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</si>
  <si>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</si>
  <si>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</si>
  <si>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</si>
  <si>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</si>
  <si>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</si>
  <si>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</si>
  <si>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</si>
  <si>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</si>
  <si>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</si>
  <si>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</si>
  <si>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</si>
  <si>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</si>
  <si>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</si>
  <si>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</si>
  <si>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</si>
  <si>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</si>
  <si>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</si>
  <si>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</si>
  <si>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</si>
  <si>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</si>
  <si>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</si>
  <si>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</si>
  <si>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</si>
  <si>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</si>
  <si>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</si>
  <si>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</si>
  <si>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</si>
  <si>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</si>
  <si>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</si>
  <si>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</si>
  <si>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</si>
  <si>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</si>
  <si>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</si>
  <si>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</si>
  <si>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</si>
  <si>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</si>
  <si>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</si>
  <si>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</si>
  <si>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</si>
  <si>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</si>
  <si>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</si>
  <si>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</si>
  <si>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</si>
  <si>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</si>
  <si>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</si>
  <si>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</si>
  <si>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</si>
  <si>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</si>
  <si>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</si>
  <si>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</si>
  <si>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</si>
  <si>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</si>
  <si>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</si>
  <si>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</si>
  <si>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</si>
  <si>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</si>
  <si>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</si>
  <si>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</si>
  <si>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</si>
  <si>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</si>
  <si>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</si>
  <si>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</si>
  <si>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</si>
  <si>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</si>
  <si>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</si>
  <si>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</si>
  <si>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</si>
  <si>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</si>
  <si>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</si>
  <si>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</si>
  <si>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</si>
  <si>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</si>
  <si>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</si>
  <si>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</si>
  <si>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</si>
  <si>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</si>
  <si>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</si>
  <si>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</si>
  <si>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</si>
  <si>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</si>
  <si>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</si>
  <si>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</si>
  <si>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</si>
  <si>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</si>
  <si>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</si>
  <si>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</si>
  <si>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</si>
  <si>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</si>
  <si>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</si>
  <si>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</si>
  <si>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</si>
  <si>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</si>
  <si>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</si>
  <si>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</si>
  <si>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</si>
  <si>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</si>
  <si>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</si>
  <si>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</si>
  <si>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</si>
  <si>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</si>
  <si>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</si>
  <si>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</si>
  <si>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</si>
  <si>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</si>
  <si>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</si>
  <si>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</si>
  <si>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</si>
  <si>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</si>
  <si>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</si>
  <si>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</si>
  <si>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</si>
  <si>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</si>
  <si>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</si>
  <si>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</si>
  <si>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</si>
  <si>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</si>
  <si>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</si>
  <si>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</si>
  <si>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</si>
  <si>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</si>
  <si>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</si>
  <si>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</si>
  <si>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</si>
  <si>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</si>
  <si>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</si>
  <si>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</si>
  <si>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</si>
  <si>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</si>
  <si>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</si>
  <si>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</si>
  <si>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</si>
  <si>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</si>
  <si>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</si>
  <si>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</si>
  <si>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</si>
  <si>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</si>
  <si>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</si>
  <si>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</si>
  <si>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</si>
  <si>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</si>
  <si>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</si>
  <si>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</si>
  <si>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</si>
  <si>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</si>
  <si>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</si>
  <si>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</si>
  <si>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</si>
  <si>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</si>
  <si>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</si>
  <si>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</si>
  <si>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</si>
  <si>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</si>
  <si>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</si>
  <si>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</si>
  <si>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</si>
  <si>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</si>
  <si>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</si>
  <si>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</si>
  <si>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</si>
  <si>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</si>
  <si>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</si>
  <si>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</si>
  <si>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</si>
  <si>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</si>
  <si>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</si>
  <si>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</si>
  <si>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</si>
  <si>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</si>
  <si>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</si>
  <si>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</si>
  <si>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</si>
  <si>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</si>
  <si>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</si>
  <si>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</si>
  <si>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</si>
  <si>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</si>
  <si>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</si>
  <si>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</si>
  <si>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</si>
  <si>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</si>
  <si>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</si>
  <si>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</si>
  <si>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</si>
  <si>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</si>
  <si>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</si>
  <si>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</si>
  <si>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</si>
  <si>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</si>
  <si>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</si>
  <si>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</si>
  <si>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</si>
  <si>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</si>
  <si>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</si>
  <si>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</si>
  <si>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</si>
  <si>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</si>
  <si>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</si>
  <si>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</si>
  <si>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</si>
  <si>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</si>
  <si>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</si>
  <si>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</si>
  <si>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</si>
  <si>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</si>
  <si>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</si>
  <si>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</si>
  <si>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</si>
  <si>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</si>
  <si>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</si>
  <si>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</si>
  <si>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</si>
  <si>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</si>
  <si>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</si>
  <si>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</si>
  <si>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</si>
  <si>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</si>
  <si>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</si>
  <si>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</si>
  <si>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</si>
  <si>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</si>
  <si>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</si>
  <si>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</si>
  <si>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</si>
  <si>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</si>
  <si>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</si>
  <si>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</si>
  <si>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</si>
  <si>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</si>
  <si>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</si>
  <si>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</si>
  <si>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</si>
  <si>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</si>
  <si>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</si>
  <si>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</si>
  <si>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</si>
  <si>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</si>
  <si>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</si>
  <si>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</si>
  <si>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</si>
  <si>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</si>
  <si>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</si>
  <si>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</si>
  <si>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</si>
  <si>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</si>
  <si>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</si>
  <si>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</si>
  <si>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</si>
  <si>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</si>
  <si>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</si>
  <si>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</si>
  <si>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</si>
  <si>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</si>
  <si>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</si>
  <si>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</si>
  <si>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</si>
  <si>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</si>
  <si>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</si>
  <si>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</si>
  <si>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</si>
  <si>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</si>
  <si>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</si>
  <si>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</si>
  <si>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</si>
  <si>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</si>
  <si>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</si>
  <si>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</si>
  <si>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</si>
  <si>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</si>
  <si>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</si>
  <si>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</si>
  <si>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</si>
  <si>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</si>
  <si>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</si>
  <si>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</si>
  <si>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</si>
  <si>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</si>
  <si>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</si>
  <si>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</si>
  <si>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</si>
  <si>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</si>
  <si>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</si>
  <si>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</si>
  <si>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</si>
  <si>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</si>
  <si>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</si>
  <si>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</si>
  <si>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</si>
  <si>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</si>
  <si>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</si>
  <si>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</si>
  <si>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</si>
  <si>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</si>
  <si>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</si>
  <si>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</si>
  <si>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</si>
  <si>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</si>
  <si>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</si>
  <si>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</si>
  <si>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</si>
  <si>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</si>
  <si>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</si>
  <si>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</si>
  <si>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</si>
  <si>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</si>
  <si>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</si>
  <si>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</si>
  <si>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</si>
  <si>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</si>
  <si>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</si>
  <si>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</si>
  <si>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</si>
  <si>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</si>
  <si>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</si>
  <si>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</si>
  <si>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</si>
  <si>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</si>
  <si>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</si>
  <si>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</si>
  <si>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</si>
  <si>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</si>
  <si>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</si>
  <si>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</si>
  <si>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</si>
  <si>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</si>
  <si>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</si>
  <si>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</si>
  <si>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</si>
  <si>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</si>
  <si>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</si>
  <si>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</si>
  <si>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</si>
  <si>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</si>
  <si>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</si>
  <si>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</si>
  <si>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</si>
  <si>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</si>
  <si>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</si>
  <si>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</si>
  <si>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</si>
  <si>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</si>
  <si>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</si>
  <si>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</si>
  <si>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</si>
  <si>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</si>
  <si>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</si>
  <si>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</si>
  <si>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</si>
  <si>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</si>
  <si>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</si>
  <si>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</si>
  <si>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</si>
  <si>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</si>
  <si>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</si>
  <si>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</si>
  <si>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</si>
  <si>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</si>
  <si>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</si>
  <si>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</si>
  <si>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</si>
  <si>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</si>
  <si>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</si>
  <si>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</si>
  <si>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</si>
  <si>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</si>
  <si>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</si>
  <si>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</si>
  <si>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</si>
  <si>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</si>
  <si>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</si>
  <si>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</si>
  <si>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</si>
  <si>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</si>
  <si>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</si>
  <si>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</si>
  <si>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</si>
  <si>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</si>
  <si>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</si>
  <si>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</si>
  <si>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</si>
  <si>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</si>
  <si>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</si>
  <si>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</si>
  <si>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</si>
  <si>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</si>
  <si>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</si>
  <si>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</si>
  <si>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</si>
  <si>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</si>
  <si>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</si>
  <si>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</si>
  <si>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</si>
  <si>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</si>
  <si>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</si>
  <si>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</si>
  <si>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</si>
  <si>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</si>
  <si>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</si>
  <si>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</si>
  <si>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</si>
  <si>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</si>
  <si>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</si>
  <si>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</si>
  <si>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</si>
  <si>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</si>
  <si>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</si>
  <si>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</si>
  <si>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</si>
  <si>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</si>
  <si>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</si>
  <si>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</si>
  <si>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</si>
  <si>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</si>
  <si>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</si>
  <si>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</si>
  <si>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</si>
  <si>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</si>
  <si>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</si>
  <si>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</si>
  <si>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</si>
  <si>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</si>
  <si>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</si>
  <si>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</si>
  <si>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</si>
  <si>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</si>
  <si>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</si>
  <si>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</si>
  <si>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</si>
  <si>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</si>
  <si>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</si>
  <si>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</si>
  <si>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</si>
  <si>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</si>
  <si>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</si>
  <si>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</si>
  <si>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</si>
  <si>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</si>
  <si>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</si>
  <si>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</si>
  <si>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</si>
  <si>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</si>
  <si>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</si>
  <si>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</si>
  <si>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</si>
  <si>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</si>
  <si>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</si>
  <si>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</si>
  <si>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</si>
  <si>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</si>
  <si>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</si>
  <si>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</si>
  <si>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</si>
  <si>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</si>
  <si>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</si>
  <si>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</si>
  <si>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</si>
  <si>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</si>
  <si>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</si>
  <si>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</si>
  <si>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</si>
  <si>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</si>
  <si>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</si>
  <si>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</si>
  <si>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</si>
  <si>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</si>
  <si>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</si>
  <si>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</si>
  <si>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</si>
  <si>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</si>
  <si>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</si>
  <si>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</si>
  <si>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</si>
  <si>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</si>
  <si>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</si>
  <si>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</si>
  <si>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</si>
  <si>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</si>
  <si>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</si>
  <si>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</si>
  <si>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</si>
  <si>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</si>
  <si>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</si>
  <si>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</si>
  <si>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</si>
  <si>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</si>
  <si>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</si>
  <si>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</si>
  <si>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</si>
  <si>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</si>
  <si>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</si>
  <si>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</si>
  <si>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</si>
  <si>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</si>
  <si>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</si>
  <si>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</si>
  <si>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</si>
  <si>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</si>
  <si>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</si>
  <si>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</si>
  <si>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</si>
  <si>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</si>
  <si>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</si>
  <si>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</si>
  <si>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</si>
  <si>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</si>
  <si>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</si>
  <si>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</si>
  <si>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</si>
  <si>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</si>
  <si>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</si>
  <si>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</si>
  <si>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</si>
  <si>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</si>
  <si>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</si>
  <si>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</si>
  <si>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</si>
  <si>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</si>
  <si>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</si>
  <si>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</si>
  <si>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</si>
  <si>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</si>
  <si>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</si>
  <si>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</si>
  <si>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</si>
  <si>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</si>
  <si>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</si>
  <si>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</si>
  <si>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</si>
  <si>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</si>
  <si>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</si>
  <si>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</si>
  <si>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</si>
  <si>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</si>
  <si>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</si>
  <si>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</si>
  <si>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</si>
  <si>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</si>
  <si>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</si>
  <si>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</si>
  <si>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</si>
  <si>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</si>
  <si>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</si>
  <si>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</si>
  <si>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</si>
  <si>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</si>
  <si>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</si>
  <si>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</si>
  <si>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</si>
  <si>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</si>
  <si>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</si>
  <si>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</si>
  <si>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</si>
  <si>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</si>
  <si>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</si>
  <si>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</si>
  <si>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</si>
  <si>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</si>
  <si>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</si>
  <si>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</si>
  <si>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</si>
  <si>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</si>
  <si>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</si>
  <si>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</si>
  <si>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</si>
  <si>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</si>
  <si>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</si>
  <si>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</si>
  <si>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</si>
  <si>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</si>
  <si>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</si>
  <si>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</si>
  <si>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</si>
  <si>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</si>
  <si>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</si>
  <si>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</si>
  <si>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</si>
  <si>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</si>
  <si>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</si>
  <si>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</si>
  <si>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</si>
  <si>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</si>
  <si>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</si>
  <si>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</si>
  <si>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</si>
  <si>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</si>
  <si>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</si>
  <si>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</si>
  <si>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</si>
  <si>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</si>
  <si>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</si>
  <si>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</si>
  <si>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</si>
  <si>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</si>
  <si>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</si>
  <si>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</si>
  <si>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</si>
  <si>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</si>
  <si>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</si>
  <si>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</si>
  <si>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</si>
  <si>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</si>
  <si>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</si>
  <si>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</si>
  <si>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</si>
  <si>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</si>
  <si>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</si>
  <si>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</si>
  <si>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</si>
  <si>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</si>
  <si>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</si>
  <si>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</si>
  <si>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</si>
  <si>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</si>
  <si>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</si>
  <si>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</si>
  <si>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</si>
  <si>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</si>
  <si>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</si>
  <si>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</si>
  <si>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</si>
  <si>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</si>
  <si>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</si>
  <si>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</si>
  <si>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</si>
  <si>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</si>
  <si>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</si>
  <si>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</si>
  <si>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</si>
  <si>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</si>
  <si>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</si>
  <si>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</si>
  <si>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</si>
  <si>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</si>
  <si>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</si>
  <si>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</si>
  <si>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</si>
  <si>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</si>
  <si>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</si>
  <si>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</si>
  <si>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</si>
  <si>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</si>
  <si>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</si>
  <si>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</si>
  <si>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</si>
  <si>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</si>
  <si>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</si>
  <si>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</si>
  <si>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</si>
  <si>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</si>
  <si>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</si>
  <si>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</si>
  <si>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</si>
  <si>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</si>
  <si>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</si>
  <si>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</si>
  <si>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</si>
  <si>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</si>
  <si>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</si>
  <si>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</si>
  <si>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</si>
  <si>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</si>
  <si>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</si>
  <si>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</si>
  <si>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</si>
  <si>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</si>
  <si>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</si>
  <si>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</si>
  <si>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</si>
  <si>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</si>
  <si>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</si>
  <si>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</si>
  <si>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</si>
  <si>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</si>
  <si>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</si>
  <si>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</si>
  <si>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</si>
  <si>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</si>
  <si>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</si>
  <si>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</si>
  <si>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</si>
  <si>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</si>
  <si>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</si>
  <si>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</si>
  <si>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</si>
  <si>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</si>
  <si>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</si>
  <si>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</si>
  <si>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</si>
  <si>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</si>
  <si>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</si>
  <si>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</si>
  <si>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</si>
  <si>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</si>
  <si>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</si>
  <si>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</si>
  <si>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</si>
  <si>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</si>
  <si>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</si>
  <si>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</si>
  <si>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</si>
  <si>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</si>
  <si>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</si>
  <si>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</si>
  <si>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</si>
  <si>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</si>
  <si>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</si>
  <si>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</si>
  <si>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</si>
  <si>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</si>
  <si>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</si>
  <si>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</si>
  <si>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</si>
  <si>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</si>
  <si>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</si>
  <si>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</si>
  <si>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</si>
  <si>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</si>
  <si>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</si>
  <si>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</si>
  <si>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</si>
  <si>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</si>
  <si>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</si>
  <si>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</si>
  <si>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</si>
  <si>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</si>
  <si>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</si>
  <si>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</si>
  <si>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</si>
  <si>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</si>
  <si>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</si>
  <si>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</si>
  <si>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</si>
  <si>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</si>
  <si>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</si>
  <si>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</si>
  <si>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</si>
  <si>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</si>
  <si>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</si>
  <si>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</si>
  <si>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</si>
  <si>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</si>
  <si>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</si>
  <si>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</si>
  <si>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</si>
  <si>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</si>
  <si>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</si>
  <si>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</si>
  <si>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</si>
  <si>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</si>
  <si>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</si>
  <si>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</si>
  <si>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</si>
  <si>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</si>
  <si>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</si>
  <si>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</si>
  <si>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</si>
  <si>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</si>
  <si>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</si>
  <si>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</si>
  <si>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</si>
  <si>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</si>
  <si>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</si>
  <si>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</si>
  <si>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</si>
  <si>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</si>
  <si>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</si>
  <si>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</si>
  <si>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</si>
  <si>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</si>
  <si>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</si>
  <si>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</si>
  <si>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</si>
  <si>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</si>
  <si>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</si>
  <si>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</si>
  <si>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</si>
  <si>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</si>
  <si>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</si>
  <si>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</si>
  <si>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</si>
  <si>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</si>
  <si>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</si>
  <si>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</si>
  <si>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</si>
  <si>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</si>
  <si>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</si>
  <si>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</si>
  <si>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</si>
  <si>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</si>
  <si>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</si>
  <si>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</si>
  <si>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</si>
  <si>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</si>
  <si>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</si>
  <si>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</si>
  <si>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</si>
  <si>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</si>
  <si>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</si>
  <si>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</si>
  <si>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</si>
  <si>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</si>
  <si>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</si>
  <si>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</si>
  <si>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</si>
  <si>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</si>
  <si>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</si>
  <si>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</si>
  <si>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</si>
  <si>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</si>
  <si>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</si>
  <si>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</si>
  <si>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</si>
  <si>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</si>
  <si>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</si>
  <si>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</si>
  <si>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</si>
  <si>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</si>
  <si>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</si>
  <si>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</si>
  <si>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</si>
  <si>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</si>
  <si>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</si>
  <si>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</si>
  <si>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</si>
  <si>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</si>
  <si>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</si>
  <si>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</si>
  <si>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</si>
  <si>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</si>
  <si>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</si>
  <si>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</si>
  <si>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</si>
  <si>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</si>
  <si>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</si>
  <si>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</si>
  <si>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</si>
  <si>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</si>
  <si>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</si>
  <si>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</si>
  <si>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</si>
  <si>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</si>
  <si>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</si>
  <si>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</si>
  <si>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</si>
  <si>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</si>
  <si>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</si>
  <si>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</si>
  <si>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</si>
  <si>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</si>
  <si>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</si>
  <si>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</si>
  <si>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</si>
  <si>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</si>
  <si>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</si>
  <si>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</si>
  <si>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</si>
  <si>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</si>
  <si>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</si>
  <si>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</si>
  <si>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</si>
  <si>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</si>
  <si>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</si>
  <si>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</si>
  <si>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</si>
  <si>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</si>
  <si>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</si>
  <si>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</si>
  <si>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</si>
  <si>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</si>
  <si>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</si>
  <si>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</si>
  <si>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</si>
  <si>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</si>
  <si>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</si>
  <si>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</si>
  <si>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</si>
  <si>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</si>
  <si>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</si>
  <si>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</si>
  <si>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</si>
  <si>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</si>
  <si>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</si>
  <si>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</si>
  <si>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</si>
  <si>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</si>
  <si>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</si>
  <si>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</si>
  <si>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</si>
  <si>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</si>
  <si>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</si>
  <si>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</si>
  <si>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</si>
  <si>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</si>
  <si>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</si>
  <si>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</si>
  <si>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</si>
  <si>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</si>
  <si>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</si>
  <si>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</si>
  <si>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</si>
  <si>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</si>
  <si>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</si>
  <si>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</si>
  <si>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</si>
  <si>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</si>
  <si>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</si>
  <si>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</si>
  <si>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</si>
  <si>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</si>
  <si>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</si>
  <si>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</si>
  <si>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</si>
  <si>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</si>
  <si>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</si>
  <si>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</si>
  <si>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</si>
  <si>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</si>
  <si>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</si>
  <si>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</si>
  <si>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</si>
  <si>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</si>
  <si>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</si>
  <si>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</si>
  <si>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</si>
  <si>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</si>
  <si>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</si>
  <si>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</si>
  <si>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</si>
  <si>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</si>
  <si>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</si>
  <si>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</si>
  <si>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</si>
  <si>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</si>
  <si>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</si>
  <si>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</si>
  <si>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</si>
  <si>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</si>
  <si>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</si>
  <si>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</si>
  <si>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</si>
  <si>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</si>
  <si>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</si>
  <si>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</si>
  <si>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</si>
  <si>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</si>
  <si>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</si>
  <si>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</si>
  <si>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</si>
  <si>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</si>
  <si>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</si>
  <si>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</si>
  <si>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</si>
  <si>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</si>
  <si>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</si>
  <si>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</si>
  <si>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</si>
  <si>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</si>
  <si>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</si>
  <si>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</si>
  <si>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</si>
  <si>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</si>
  <si>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</si>
  <si>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</si>
  <si>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</si>
  <si>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</si>
  <si>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</si>
  <si>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</si>
  <si>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</si>
  <si>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</si>
  <si>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</si>
  <si>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</si>
  <si>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</si>
  <si>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</si>
  <si>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</si>
  <si>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</si>
  <si>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</si>
  <si>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</si>
  <si>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</si>
  <si>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</si>
  <si>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</si>
  <si>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</si>
  <si>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</si>
  <si>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</si>
  <si>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</si>
  <si>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</si>
  <si>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</si>
  <si>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</si>
  <si>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</si>
  <si>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</si>
  <si>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</si>
  <si>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</si>
  <si>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</si>
  <si>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</si>
  <si>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</si>
  <si>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</si>
  <si>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</si>
  <si>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</si>
  <si>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</si>
  <si>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</si>
  <si>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</si>
  <si>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</si>
  <si>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</si>
  <si>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</si>
  <si>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</si>
  <si>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</si>
  <si>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</si>
  <si>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</si>
  <si>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</si>
  <si>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</si>
  <si>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</si>
  <si>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</si>
  <si>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</si>
  <si>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</si>
  <si>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</si>
  <si>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</si>
  <si>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</si>
  <si>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</si>
  <si>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</si>
  <si>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</si>
  <si>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</si>
  <si>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</si>
  <si>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</si>
  <si>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</si>
  <si>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</si>
  <si>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</si>
  <si>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</si>
  <si>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</si>
  <si>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</si>
  <si>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</si>
  <si>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</si>
  <si>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</si>
  <si>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</si>
  <si>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</si>
  <si>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</si>
  <si>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</si>
  <si>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</si>
  <si>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</si>
  <si>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</si>
  <si>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</si>
  <si>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</si>
  <si>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</si>
  <si>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</si>
  <si>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</si>
  <si>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</si>
  <si>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</si>
  <si>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</si>
  <si>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</si>
  <si>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</si>
  <si>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</si>
  <si>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</si>
  <si>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</si>
  <si>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</si>
  <si>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</si>
  <si>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</si>
  <si>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</si>
  <si>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</si>
  <si>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</si>
  <si>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</si>
  <si>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</si>
  <si>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</si>
  <si>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</si>
  <si>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</si>
  <si>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</si>
  <si>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</si>
  <si>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</si>
  <si>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</si>
  <si>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</si>
  <si>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</si>
  <si>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</si>
  <si>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</si>
  <si>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</si>
  <si>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</si>
  <si>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</si>
  <si>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</si>
  <si>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</si>
  <si>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</si>
  <si>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</si>
  <si>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</si>
  <si>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</si>
  <si>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</si>
  <si>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</si>
  <si>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</si>
  <si>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</si>
  <si>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</si>
  <si>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</si>
  <si>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</si>
  <si>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</si>
  <si>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</si>
  <si>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</si>
  <si>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</si>
  <si>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</si>
  <si>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</si>
  <si>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</si>
  <si>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</si>
  <si>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</si>
  <si>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</si>
  <si>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</si>
  <si>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</si>
  <si>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</si>
  <si>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</si>
  <si>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</si>
  <si>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</si>
  <si>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</si>
  <si>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</si>
  <si>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</si>
  <si>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</si>
  <si>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</si>
  <si>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</si>
  <si>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</si>
  <si>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</si>
  <si>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</si>
  <si>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</si>
  <si>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</si>
  <si>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</si>
  <si>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</si>
  <si>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</si>
  <si>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</si>
  <si>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</si>
  <si>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</si>
  <si>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</si>
  <si>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</si>
  <si>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</si>
  <si>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</si>
  <si>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</si>
  <si>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</si>
  <si>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</si>
  <si>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</si>
  <si>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</si>
  <si>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</si>
  <si>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</si>
  <si>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</si>
  <si>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</si>
  <si>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</si>
  <si>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</si>
  <si>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</si>
  <si>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</si>
  <si>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</si>
  <si>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</si>
  <si>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</si>
  <si>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</si>
  <si>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</si>
  <si>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</si>
  <si>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</si>
  <si>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</si>
  <si>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</si>
  <si>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</si>
  <si>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</si>
  <si>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</si>
  <si>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</si>
  <si>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</si>
  <si>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</si>
  <si>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</si>
  <si>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</si>
  <si>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</si>
  <si>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</si>
  <si>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</si>
  <si>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</si>
  <si>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</si>
  <si>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</si>
  <si>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</si>
  <si>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</si>
  <si>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</si>
  <si>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</si>
  <si>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</si>
  <si>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</si>
  <si>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</si>
  <si>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</si>
  <si>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</si>
  <si>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</si>
  <si>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</si>
  <si>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</si>
  <si>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</si>
  <si>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</si>
  <si>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</si>
  <si>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</si>
  <si>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</si>
  <si>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</si>
  <si>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</si>
  <si>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</si>
  <si>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</si>
  <si>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</si>
  <si>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</si>
  <si>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</si>
  <si>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</si>
  <si>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</si>
  <si>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</si>
  <si>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</si>
  <si>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</si>
  <si>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</si>
  <si>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</si>
  <si>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</si>
  <si>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</si>
  <si>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</si>
  <si>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</si>
  <si>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</si>
  <si>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</si>
  <si>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</si>
  <si>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</si>
  <si>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</si>
  <si>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</si>
  <si>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</si>
  <si>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</si>
  <si>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</si>
  <si>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</si>
  <si>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</si>
  <si>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</si>
  <si>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</si>
  <si>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</si>
  <si>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</si>
  <si>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</si>
  <si>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</si>
  <si>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</si>
  <si>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</si>
  <si>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</si>
  <si>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</si>
  <si>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</si>
  <si>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</si>
  <si>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</si>
  <si>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</si>
  <si>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</si>
  <si>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</si>
  <si>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</si>
  <si>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</si>
  <si>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</si>
  <si>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</si>
  <si>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</si>
  <si>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</si>
  <si>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</si>
  <si>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</si>
  <si>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</si>
  <si>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</si>
  <si>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</si>
  <si>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</si>
  <si>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</si>
  <si>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</si>
  <si>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</si>
  <si>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</si>
  <si>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</si>
  <si>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</si>
  <si>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</si>
  <si>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</si>
  <si>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</si>
  <si>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</si>
  <si>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</si>
  <si>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</si>
  <si>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</si>
  <si>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</si>
  <si>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</si>
  <si>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</si>
  <si>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</si>
  <si>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</si>
  <si>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</si>
  <si>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</si>
  <si>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</si>
  <si>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</si>
  <si>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</si>
  <si>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</si>
  <si>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</si>
  <si>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</si>
  <si>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</si>
  <si>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</si>
  <si>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</si>
  <si>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</si>
  <si>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</si>
  <si>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</si>
  <si>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</si>
  <si>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</si>
  <si>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</si>
  <si>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</si>
  <si>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</si>
  <si>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</si>
  <si>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</si>
  <si>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</si>
  <si>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</si>
  <si>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</si>
  <si>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</si>
  <si>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</si>
  <si>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</si>
  <si>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</si>
  <si>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</si>
  <si>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</si>
  <si>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</si>
  <si>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</si>
  <si>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</si>
  <si>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</si>
  <si>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</si>
  <si>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</si>
  <si>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</si>
  <si>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</si>
  <si>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</si>
  <si>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</si>
  <si>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</si>
  <si>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</si>
  <si>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</si>
  <si>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</si>
  <si>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</si>
  <si>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</si>
  <si>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</si>
  <si>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</si>
  <si>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</si>
  <si>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</si>
  <si>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</si>
  <si>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</si>
  <si>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</si>
  <si>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</si>
  <si>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</si>
  <si>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</si>
  <si>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</si>
  <si>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</si>
  <si>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</si>
  <si>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</si>
  <si>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</si>
  <si>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</si>
  <si>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</si>
  <si>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</si>
  <si>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</si>
  <si>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</si>
  <si>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</si>
  <si>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</si>
  <si>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</si>
  <si>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</si>
  <si>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</si>
  <si>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</si>
  <si>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</si>
  <si>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</si>
  <si>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</si>
  <si>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</si>
  <si>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</si>
  <si>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</si>
  <si>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</si>
  <si>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</si>
  <si>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</si>
  <si>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</si>
  <si>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</si>
  <si>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</si>
  <si>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</si>
  <si>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</si>
  <si>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</si>
  <si>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</si>
  <si>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</si>
  <si>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</si>
  <si>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</si>
  <si>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</si>
  <si>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</si>
  <si>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</si>
  <si>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</si>
  <si>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</si>
  <si>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</si>
  <si>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</si>
  <si>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</si>
  <si>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</si>
  <si>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</si>
  <si>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</si>
  <si>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</si>
  <si>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</si>
  <si>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</si>
  <si>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</si>
  <si>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</si>
  <si>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</si>
  <si>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</si>
  <si>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</si>
  <si>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</si>
  <si>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</si>
  <si>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</si>
  <si>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</si>
  <si>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</si>
  <si>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</si>
  <si>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</si>
  <si>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</si>
  <si>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</si>
  <si>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</si>
  <si>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</si>
  <si>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</si>
  <si>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</si>
  <si>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</si>
  <si>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</si>
  <si>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</si>
  <si>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</si>
  <si>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</si>
  <si>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</si>
  <si>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</si>
  <si>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</si>
  <si>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</si>
  <si>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</si>
  <si>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</si>
  <si>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</si>
  <si>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</si>
  <si>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</si>
  <si>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</si>
  <si>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</si>
  <si>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</si>
  <si>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</si>
  <si>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</si>
  <si>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</si>
  <si>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</si>
  <si>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</si>
  <si>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</si>
  <si>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</si>
  <si>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</si>
  <si>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</si>
  <si>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</si>
  <si>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</si>
  <si>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</si>
  <si>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</si>
  <si>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</si>
  <si>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</si>
  <si>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</si>
  <si>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</si>
  <si>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</si>
  <si>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</si>
  <si>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</si>
  <si>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</si>
  <si>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</si>
  <si>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</si>
  <si>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</si>
  <si>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</si>
  <si>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</si>
  <si>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</si>
  <si>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</si>
  <si>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</si>
  <si>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</si>
  <si>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</si>
  <si>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</si>
  <si>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</si>
  <si>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</si>
  <si>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</si>
  <si>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</si>
  <si>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</si>
  <si>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</si>
  <si>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</si>
  <si>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</si>
  <si>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</si>
  <si>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</si>
  <si>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</si>
  <si>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</si>
  <si>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</si>
  <si>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</si>
  <si>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</si>
  <si>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</si>
  <si>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</si>
  <si>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</si>
  <si>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</si>
  <si>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</si>
  <si>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</si>
  <si>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</si>
  <si>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</si>
  <si>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</si>
  <si>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</si>
  <si>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</si>
  <si>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</si>
  <si>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</si>
  <si>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</si>
  <si>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</si>
  <si>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</si>
  <si>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</si>
  <si>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</si>
  <si>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</si>
  <si>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</si>
  <si>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</si>
  <si>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</si>
  <si>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</si>
  <si>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</si>
  <si>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</si>
  <si>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</si>
  <si>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</si>
  <si>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</si>
  <si>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</si>
  <si>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</si>
  <si>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</si>
  <si>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</si>
  <si>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</si>
  <si>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</si>
  <si>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</si>
  <si>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</si>
  <si>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</si>
  <si>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</si>
  <si>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</si>
  <si>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</si>
  <si>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</si>
  <si>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</si>
  <si>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</si>
  <si>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</si>
  <si>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</si>
  <si>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</si>
  <si>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</si>
  <si>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</si>
  <si>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</si>
  <si>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</si>
  <si>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</si>
  <si>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</si>
  <si>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</si>
  <si>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</si>
  <si>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</si>
  <si>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</si>
  <si>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</si>
  <si>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</si>
  <si>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</si>
  <si>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</si>
  <si>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</si>
  <si>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</si>
  <si>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</si>
  <si>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</si>
  <si>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</si>
  <si>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</si>
  <si>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</si>
  <si>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</si>
  <si>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</si>
  <si>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</si>
  <si>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</si>
  <si>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</si>
  <si>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</si>
  <si>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</si>
  <si>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</si>
  <si>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</si>
  <si>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</si>
  <si>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</si>
  <si>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</si>
  <si>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</si>
  <si>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</si>
  <si>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</si>
  <si>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</si>
  <si>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</si>
  <si>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</si>
  <si>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</si>
  <si>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</si>
  <si>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</si>
  <si>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</si>
  <si>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</si>
  <si>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</si>
  <si>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</si>
  <si>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</si>
  <si>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</si>
  <si>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</si>
  <si>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</si>
  <si>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</si>
  <si>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</si>
  <si>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</si>
  <si>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</si>
  <si>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</si>
  <si>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</si>
  <si>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</si>
  <si>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</si>
  <si>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</si>
  <si>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</si>
  <si>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</si>
  <si>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</si>
  <si>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</si>
  <si>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</si>
  <si>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</si>
  <si>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</si>
  <si>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</si>
  <si>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</si>
  <si>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</si>
  <si>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</si>
  <si>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</si>
  <si>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</si>
  <si>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</si>
  <si>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</si>
  <si>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</si>
  <si>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</si>
  <si>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</si>
  <si>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</si>
  <si>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</si>
  <si>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</si>
  <si>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</si>
  <si>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</si>
  <si>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</si>
  <si>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</si>
  <si>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</si>
  <si>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</si>
  <si>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</si>
  <si>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</si>
  <si>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</si>
  <si>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</si>
  <si>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</si>
  <si>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</si>
  <si>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</si>
  <si>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</si>
  <si>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</si>
  <si>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</si>
  <si>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</si>
  <si>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</si>
  <si>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</si>
  <si>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</si>
  <si>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</si>
  <si>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</si>
  <si>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</si>
  <si>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</si>
  <si>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</si>
  <si>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</si>
  <si>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</si>
  <si>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</si>
  <si>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</si>
  <si>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</si>
  <si>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</si>
  <si>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</si>
  <si>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</si>
  <si>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</si>
  <si>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</si>
  <si>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</si>
  <si>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</si>
  <si>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</si>
  <si>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</si>
  <si>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</si>
  <si>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</si>
  <si>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</si>
  <si>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</si>
  <si>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</si>
  <si>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</si>
  <si>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</si>
  <si>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</si>
  <si>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</si>
  <si>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</si>
  <si>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</si>
  <si>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</si>
  <si>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</si>
  <si>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</si>
  <si>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</si>
  <si>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</si>
  <si>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</si>
  <si>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</si>
  <si>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</si>
  <si>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</si>
  <si>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</si>
  <si>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</si>
  <si>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</si>
  <si>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</si>
  <si>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</si>
  <si>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</si>
  <si>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</si>
  <si>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</si>
  <si>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</si>
  <si>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</si>
  <si>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</si>
  <si>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</si>
  <si>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</si>
  <si>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</si>
  <si>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</si>
  <si>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</si>
  <si>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</si>
  <si>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</si>
  <si>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</si>
  <si>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</si>
  <si>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</si>
  <si>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</si>
  <si>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</si>
  <si>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</si>
  <si>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</si>
  <si>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</si>
  <si>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</si>
  <si>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</si>
  <si>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</si>
  <si>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</si>
  <si>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</si>
  <si>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</si>
  <si>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</si>
  <si>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</si>
  <si>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</si>
  <si>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</si>
  <si>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</si>
  <si>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</si>
  <si>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</si>
  <si>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</si>
  <si>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</si>
  <si>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</si>
  <si>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</si>
  <si>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</si>
  <si>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</si>
  <si>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</si>
  <si>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</si>
  <si>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</si>
  <si>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</si>
  <si>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</si>
  <si>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</si>
  <si>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</si>
  <si>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</si>
  <si>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</si>
  <si>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</si>
  <si>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</si>
  <si>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</si>
  <si>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</si>
  <si>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</si>
  <si>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</si>
  <si>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</si>
  <si>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</si>
  <si>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</si>
  <si>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</si>
  <si>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</si>
  <si>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</si>
  <si>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</si>
  <si>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</si>
  <si>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</si>
  <si>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</si>
  <si>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</si>
  <si>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</si>
  <si>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</si>
  <si>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</si>
  <si>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</si>
  <si>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</si>
  <si>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</si>
  <si>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</si>
  <si>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</si>
  <si>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</si>
  <si>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</si>
  <si>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</si>
  <si>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</si>
  <si>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</si>
  <si>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</si>
  <si>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</si>
  <si>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</si>
  <si>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</si>
  <si>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</si>
  <si>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</si>
  <si>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</si>
  <si>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</si>
  <si>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</si>
  <si>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</si>
  <si>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</si>
  <si>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</si>
  <si>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</si>
  <si>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</si>
  <si>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</si>
  <si>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</si>
  <si>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</si>
  <si>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</si>
  <si>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</si>
  <si>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</si>
  <si>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</si>
  <si>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</si>
  <si>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</si>
  <si>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</si>
  <si>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</si>
  <si>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</si>
  <si>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</si>
  <si>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</si>
  <si>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</si>
  <si>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</si>
  <si>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</si>
  <si>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</si>
  <si>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</si>
  <si>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</si>
  <si>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</si>
  <si>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</si>
  <si>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</si>
  <si>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</si>
  <si>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</si>
  <si>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</si>
  <si>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</si>
  <si>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</si>
  <si>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</si>
  <si>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</si>
  <si>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</si>
  <si>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</si>
  <si>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</si>
  <si>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</si>
  <si>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</si>
  <si>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</si>
  <si>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</si>
  <si>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</si>
  <si>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</si>
  <si>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</si>
  <si>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</si>
  <si>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</si>
  <si>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</si>
  <si>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</si>
  <si>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</si>
  <si>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</si>
  <si>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</si>
  <si>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</si>
  <si>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</si>
  <si>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</si>
  <si>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</si>
  <si>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</si>
  <si>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</si>
  <si>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</si>
  <si>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</si>
  <si>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</si>
  <si>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</si>
  <si>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</si>
  <si>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</si>
  <si>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</si>
  <si>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</si>
  <si>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</si>
  <si>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</si>
  <si>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</si>
  <si>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</si>
  <si>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</si>
  <si>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</si>
  <si>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</si>
  <si>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</si>
  <si>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</si>
  <si>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</si>
  <si>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</si>
  <si>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</si>
  <si>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</si>
  <si>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</si>
  <si>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</si>
  <si>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</si>
  <si>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</si>
  <si>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</si>
  <si>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</si>
  <si>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</si>
  <si>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</si>
  <si>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</si>
  <si>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</si>
  <si>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</si>
  <si>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</si>
  <si>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</si>
  <si>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</si>
  <si>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</si>
  <si>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</si>
  <si>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</si>
  <si>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</si>
  <si>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</si>
  <si>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</si>
  <si>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</si>
  <si>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</si>
  <si>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</si>
  <si>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</si>
  <si>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</si>
  <si>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</si>
  <si>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</si>
  <si>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</si>
  <si>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</si>
  <si>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</si>
  <si>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</si>
  <si>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</si>
  <si>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</si>
  <si>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</si>
  <si>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</si>
  <si>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</si>
  <si>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</si>
  <si>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</si>
  <si>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</si>
  <si>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</si>
  <si>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</si>
  <si>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</si>
  <si>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</si>
  <si>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</si>
  <si>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</si>
  <si>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</si>
  <si>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</si>
  <si>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</si>
  <si>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</si>
  <si>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</si>
  <si>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</si>
  <si>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</si>
  <si>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</si>
  <si>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</si>
  <si>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</si>
  <si>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</si>
  <si>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</si>
  <si>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</si>
  <si>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</si>
  <si>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</si>
  <si>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</si>
  <si>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</si>
  <si>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</si>
  <si>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</si>
  <si>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</si>
  <si>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</si>
  <si>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</si>
  <si>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</si>
  <si>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</si>
  <si>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</si>
  <si>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</si>
  <si>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</si>
  <si>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</si>
  <si>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</si>
  <si>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</si>
  <si>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</si>
  <si>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</si>
  <si>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</si>
  <si>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</si>
  <si>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</si>
  <si>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</si>
  <si>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</si>
  <si>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</si>
  <si>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</si>
  <si>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</si>
  <si>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</si>
  <si>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</si>
  <si>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</si>
  <si>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</si>
  <si>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</si>
  <si>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</si>
  <si>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</si>
  <si>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</si>
  <si>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</si>
  <si>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</si>
  <si>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</si>
  <si>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</si>
  <si>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</si>
  <si>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</si>
  <si>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</si>
  <si>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</si>
  <si>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</si>
  <si>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</si>
  <si>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</si>
  <si>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</si>
  <si>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</si>
  <si>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</si>
  <si>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</si>
  <si>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</si>
  <si>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</si>
  <si>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</si>
  <si>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</si>
  <si>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</si>
  <si>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</si>
  <si>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</si>
  <si>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</si>
  <si>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</si>
  <si>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</si>
  <si>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</si>
  <si>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</si>
  <si>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</si>
  <si>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</si>
  <si>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</si>
  <si>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</si>
  <si>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</si>
  <si>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</si>
  <si>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</si>
  <si>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</si>
  <si>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</si>
  <si>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</si>
  <si>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</si>
  <si>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</si>
  <si>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</si>
  <si>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</si>
  <si>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</si>
  <si>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</si>
  <si>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</si>
  <si>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</si>
  <si>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</si>
  <si>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</si>
  <si>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</si>
  <si>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</si>
  <si>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</si>
  <si>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</si>
  <si>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</si>
  <si>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</si>
  <si>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</si>
  <si>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</si>
  <si>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</si>
  <si>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</si>
  <si>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</si>
  <si>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</si>
  <si>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</si>
  <si>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</si>
  <si>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</si>
  <si>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</si>
  <si>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</si>
  <si>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</si>
  <si>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</si>
  <si>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</si>
  <si>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</si>
  <si>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</si>
  <si>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</si>
  <si>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</si>
  <si>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</si>
  <si>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</si>
  <si>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</si>
  <si>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</si>
  <si>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</si>
  <si>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</si>
  <si>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</si>
  <si>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</si>
  <si>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</si>
  <si>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</si>
  <si>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</si>
  <si>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</si>
  <si>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</si>
  <si>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</si>
  <si>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</si>
  <si>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</si>
  <si>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</si>
  <si>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</si>
  <si>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</si>
  <si>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</si>
  <si>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</si>
  <si>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</si>
  <si>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</si>
  <si>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</si>
  <si>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</si>
  <si>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</si>
  <si>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</si>
  <si>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</si>
  <si>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</si>
  <si>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</si>
  <si>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</si>
  <si>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</si>
  <si>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</si>
  <si>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</si>
  <si>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</si>
  <si>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</si>
  <si>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</si>
  <si>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</si>
  <si>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</si>
  <si>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</si>
  <si>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</si>
  <si>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</si>
  <si>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</si>
  <si>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</si>
  <si>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</si>
  <si>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</si>
  <si>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</si>
  <si>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</si>
  <si>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</si>
  <si>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</si>
  <si>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</si>
  <si>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</si>
  <si>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</si>
  <si>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</si>
  <si>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</si>
  <si>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</si>
  <si>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</si>
  <si>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</si>
  <si>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</si>
  <si>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</si>
  <si>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</si>
  <si>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</si>
  <si>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</si>
  <si>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</si>
  <si>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</si>
  <si>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</si>
  <si>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</si>
  <si>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</si>
  <si>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</si>
  <si>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</si>
  <si>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</si>
  <si>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</si>
  <si>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</si>
  <si>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</si>
  <si>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</si>
  <si>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</si>
  <si>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</si>
  <si>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</si>
  <si>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</si>
  <si>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</si>
  <si>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</si>
  <si>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</si>
  <si>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</si>
  <si>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</si>
  <si>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</si>
  <si>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</si>
  <si>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</si>
  <si>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</si>
  <si>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</si>
  <si>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</si>
  <si>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</si>
  <si>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</si>
  <si>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</si>
  <si>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</si>
  <si>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</si>
  <si>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</si>
  <si>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</si>
  <si>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</si>
  <si>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</si>
  <si>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</si>
  <si>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</si>
  <si>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</si>
  <si>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</si>
  <si>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</si>
  <si>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</si>
  <si>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</si>
  <si>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</si>
  <si>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</si>
  <si>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</si>
  <si>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</si>
  <si>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</si>
  <si>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</si>
  <si>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</si>
  <si>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</si>
  <si>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</si>
  <si>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</si>
  <si>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</si>
  <si>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</si>
  <si>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</si>
  <si>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</si>
  <si>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</si>
  <si>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</si>
  <si>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</si>
  <si>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</si>
  <si>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</si>
  <si>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</si>
  <si>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</si>
  <si>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</si>
  <si>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</si>
  <si>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</si>
  <si>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</si>
  <si>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</si>
  <si>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</si>
  <si>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</si>
  <si>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</si>
  <si>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</si>
  <si>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</si>
  <si>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</si>
  <si>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</si>
  <si>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</si>
  <si>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</si>
  <si>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</si>
  <si>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</si>
  <si>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</si>
  <si>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</si>
  <si>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</si>
  <si>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</si>
  <si>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</si>
  <si>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</si>
  <si>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</si>
  <si>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</si>
  <si>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</si>
  <si>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</si>
  <si>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</si>
  <si>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</si>
  <si>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</si>
  <si>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</si>
  <si>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</si>
  <si>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</si>
  <si>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</si>
  <si>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</si>
  <si>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</si>
  <si>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</si>
  <si>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</si>
  <si>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</si>
  <si>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</si>
  <si>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</si>
  <si>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</si>
  <si>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</si>
  <si>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</si>
  <si>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</si>
  <si>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</si>
  <si>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</si>
  <si>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</si>
  <si>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</si>
  <si>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</si>
  <si>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</si>
  <si>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</si>
  <si>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</si>
  <si>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</si>
  <si>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</si>
  <si>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</si>
  <si>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</si>
  <si>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</si>
  <si>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</si>
  <si>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</si>
  <si>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</si>
  <si>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</si>
  <si>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</si>
  <si>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</si>
  <si>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</si>
  <si>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</si>
  <si>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</si>
  <si>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</si>
  <si>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</si>
  <si>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</si>
  <si>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</si>
  <si>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</si>
  <si>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</si>
  <si>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</si>
  <si>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</si>
  <si>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</si>
  <si>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</si>
  <si>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</si>
  <si>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</si>
  <si>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</si>
  <si>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</si>
  <si>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</si>
  <si>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</si>
  <si>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</si>
  <si>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</si>
  <si>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</si>
  <si>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</si>
  <si>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</si>
  <si>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</si>
  <si>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</si>
  <si>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</si>
  <si>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</si>
  <si>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</si>
  <si>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</si>
  <si>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</si>
  <si>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</si>
  <si>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</si>
  <si>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</si>
  <si>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</si>
  <si>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</si>
  <si>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</si>
  <si>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</si>
  <si>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</si>
  <si>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</si>
  <si>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</si>
  <si>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</si>
  <si>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</si>
  <si>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</si>
  <si>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</si>
  <si>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</si>
  <si>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</si>
  <si>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</si>
  <si>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</si>
  <si>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</si>
  <si>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</si>
  <si>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</si>
  <si>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</si>
  <si>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</si>
  <si>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</si>
  <si>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</si>
  <si>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</si>
  <si>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</si>
  <si>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</si>
  <si>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</si>
  <si>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</si>
  <si>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</si>
  <si>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</si>
  <si>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</si>
  <si>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</si>
  <si>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</si>
  <si>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</si>
  <si>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</si>
  <si>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</si>
  <si>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</si>
  <si>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</si>
  <si>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</si>
  <si>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</si>
  <si>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</si>
  <si>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</si>
  <si>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</si>
  <si>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</si>
  <si>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</si>
  <si>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</si>
  <si>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</si>
  <si>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</si>
  <si>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</si>
  <si>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</si>
  <si>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</si>
  <si>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</si>
  <si>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</si>
  <si>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</si>
  <si>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</si>
  <si>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</si>
  <si>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</si>
  <si>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</si>
  <si>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</si>
  <si>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</si>
  <si>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</si>
  <si>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</si>
  <si>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</si>
  <si>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</si>
  <si>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</si>
  <si>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</si>
  <si>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</si>
  <si>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</si>
  <si>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</si>
  <si>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</si>
  <si>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</si>
  <si>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</si>
  <si>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</si>
  <si>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</si>
  <si>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</si>
  <si>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</si>
  <si>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</si>
  <si>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</si>
  <si>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</si>
  <si>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</si>
  <si>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</si>
  <si>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</si>
  <si>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</si>
  <si>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</si>
  <si>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</si>
  <si>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</si>
  <si>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</si>
  <si>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</si>
  <si>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</si>
  <si>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</si>
  <si>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</si>
  <si>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</si>
  <si>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</si>
  <si>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</si>
  <si>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</si>
  <si>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</si>
  <si>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</si>
  <si>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</si>
  <si>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</si>
  <si>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</si>
  <si>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</si>
  <si>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</si>
  <si>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</si>
  <si>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</si>
  <si>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</si>
  <si>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</si>
  <si>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</si>
  <si>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</si>
  <si>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</si>
  <si>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</si>
  <si>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</si>
  <si>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</si>
  <si>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</si>
  <si>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</si>
  <si>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</si>
  <si>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</si>
  <si>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</si>
  <si>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</si>
  <si>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</si>
  <si>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</si>
  <si>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</si>
  <si>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</si>
  <si>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</si>
  <si>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</si>
  <si>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</si>
  <si>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</si>
  <si>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</si>
  <si>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</si>
  <si>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</si>
  <si>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</si>
  <si>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</si>
  <si>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</si>
  <si>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</si>
  <si>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</si>
  <si>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</si>
  <si>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</si>
  <si>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</si>
  <si>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</si>
  <si>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</si>
  <si>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</si>
  <si>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</si>
  <si>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</si>
  <si>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</si>
  <si>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</si>
  <si>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</si>
  <si>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</si>
  <si>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</si>
  <si>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</si>
  <si>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</si>
  <si>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</si>
  <si>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</si>
  <si>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</si>
  <si>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</si>
  <si>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</si>
  <si>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</si>
  <si>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</si>
  <si>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</si>
  <si>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</si>
  <si>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</si>
  <si>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</si>
  <si>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</si>
  <si>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</si>
  <si>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</si>
  <si>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</si>
  <si>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</si>
  <si>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</si>
  <si>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</si>
  <si>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</si>
  <si>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</si>
  <si>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</si>
  <si>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</si>
  <si>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</si>
  <si>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</si>
  <si>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</si>
  <si>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</si>
  <si>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</si>
  <si>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</si>
  <si>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</si>
  <si>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</si>
  <si>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</si>
  <si>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</si>
  <si>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</si>
  <si>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</si>
  <si>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</si>
  <si>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</si>
  <si>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</si>
  <si>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</si>
  <si>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</si>
  <si>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</si>
  <si>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</si>
  <si>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</si>
  <si>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</si>
  <si>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</si>
  <si>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</si>
  <si>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</si>
  <si>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</si>
  <si>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</si>
  <si>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</si>
  <si>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</si>
  <si>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</si>
  <si>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</si>
  <si>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</si>
  <si>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</si>
  <si>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</si>
  <si>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</si>
  <si>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</si>
  <si>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</si>
  <si>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</si>
  <si>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</si>
  <si>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</si>
  <si>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</si>
  <si>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</si>
  <si>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</si>
  <si>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</si>
  <si>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</si>
  <si>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</si>
  <si>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</si>
  <si>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</si>
  <si>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</si>
  <si>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</si>
  <si>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</si>
  <si>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</si>
  <si>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</si>
  <si>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</si>
  <si>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</si>
  <si>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</si>
  <si>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</si>
  <si>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</si>
  <si>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</si>
  <si>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</si>
  <si>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</si>
  <si>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</si>
  <si>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</si>
  <si>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</si>
  <si>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</si>
  <si>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</si>
  <si>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</si>
  <si>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</si>
  <si>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</si>
  <si>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</si>
  <si>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</si>
  <si>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</si>
  <si>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</si>
  <si>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</si>
  <si>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</si>
  <si>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</si>
  <si>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</si>
  <si>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</si>
  <si>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</si>
  <si>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</si>
  <si>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</si>
  <si>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</si>
  <si>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</si>
  <si>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</si>
  <si>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</si>
  <si>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</si>
  <si>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</si>
  <si>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</si>
  <si>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</si>
  <si>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</si>
  <si>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</si>
  <si>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</si>
  <si>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</si>
  <si>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</si>
  <si>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</si>
  <si>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</si>
  <si>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</si>
  <si>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</si>
  <si>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</si>
  <si>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</si>
  <si>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</si>
  <si>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</si>
  <si>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</si>
  <si>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</si>
  <si>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</si>
  <si>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</si>
  <si>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</si>
  <si>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</si>
  <si>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</si>
  <si>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</si>
  <si>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</si>
  <si>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</si>
  <si>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</si>
  <si>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</si>
  <si>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</si>
  <si>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</si>
  <si>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</si>
  <si>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</si>
  <si>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</si>
  <si>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</si>
  <si>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</si>
  <si>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</si>
  <si>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</si>
  <si>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</si>
  <si>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</si>
  <si>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</si>
  <si>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</si>
  <si>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</si>
  <si>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</si>
  <si>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</si>
  <si>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</si>
  <si>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</si>
  <si>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</si>
  <si>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</si>
  <si>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</si>
  <si>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</si>
  <si>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</si>
  <si>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</si>
  <si>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</si>
  <si>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</si>
  <si>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</si>
  <si>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</si>
  <si>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</si>
  <si>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</si>
  <si>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</si>
  <si>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</si>
  <si>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</si>
  <si>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</si>
  <si>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</si>
  <si>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</si>
  <si>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</si>
  <si>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</si>
  <si>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</si>
  <si>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</si>
  <si>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</si>
  <si>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</si>
  <si>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</si>
  <si>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</si>
  <si>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</si>
  <si>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</si>
  <si>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</si>
  <si>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</si>
  <si>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</si>
  <si>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</si>
  <si>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</si>
  <si>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</si>
  <si>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</si>
  <si>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</si>
  <si>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</si>
  <si>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</si>
  <si>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</si>
  <si>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</si>
  <si>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</si>
  <si>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</si>
  <si>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</si>
  <si>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</si>
  <si>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</si>
  <si>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</si>
  <si>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</si>
  <si>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</si>
  <si>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</si>
  <si>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</si>
  <si>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</si>
  <si>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</si>
  <si>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</si>
  <si>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</si>
  <si>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</si>
  <si>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</si>
  <si>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</si>
  <si>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</si>
  <si>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</si>
  <si>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</si>
  <si>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</si>
  <si>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</si>
  <si>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</si>
  <si>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</si>
  <si>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</si>
  <si>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</si>
  <si>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</si>
  <si>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</si>
  <si>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</si>
  <si>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</si>
  <si>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</si>
  <si>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</si>
  <si>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</si>
  <si>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</si>
  <si>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</si>
  <si>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</si>
  <si>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</si>
  <si>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</si>
  <si>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</si>
  <si>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</si>
  <si>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</si>
  <si>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</si>
  <si>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</si>
  <si>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</si>
  <si>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</si>
  <si>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</si>
  <si>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</si>
  <si>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</si>
  <si>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</si>
  <si>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</si>
  <si>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</si>
  <si>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</si>
  <si>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</si>
  <si>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</si>
  <si>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</si>
  <si>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</si>
  <si>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</si>
  <si>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</si>
  <si>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</si>
  <si>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</si>
  <si>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</si>
  <si>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</si>
  <si>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</si>
  <si>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</si>
  <si>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</si>
  <si>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</si>
  <si>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</si>
  <si>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</si>
  <si>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</si>
  <si>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</si>
  <si>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</si>
  <si>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</si>
  <si>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</si>
  <si>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</si>
  <si>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</si>
  <si>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</si>
  <si>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</si>
  <si>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</si>
  <si>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</si>
  <si>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</si>
  <si>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</si>
  <si>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</si>
  <si>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</si>
  <si>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</si>
  <si>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</si>
  <si>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</si>
  <si>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</si>
  <si>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</si>
  <si>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</si>
  <si>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</si>
  <si>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</si>
  <si>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</si>
  <si>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</si>
  <si>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</si>
  <si>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</si>
  <si>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</si>
  <si>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</si>
  <si>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</si>
  <si>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</si>
  <si>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</si>
  <si>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</si>
  <si>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</si>
  <si>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</si>
  <si>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</si>
  <si>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</si>
  <si>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</si>
  <si>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</si>
  <si>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</si>
  <si>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</si>
  <si>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</si>
  <si>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</si>
  <si>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</si>
  <si>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</si>
  <si>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</si>
  <si>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</si>
  <si>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</si>
  <si>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</si>
  <si>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</si>
  <si>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</si>
  <si>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</si>
  <si>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</si>
  <si>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</si>
  <si>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</si>
  <si>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</si>
  <si>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</si>
  <si>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</si>
  <si>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</si>
  <si>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</si>
  <si>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</si>
  <si>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</si>
  <si>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</si>
  <si>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</si>
  <si>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</si>
  <si>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</si>
  <si>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</si>
  <si>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</si>
  <si>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</si>
  <si>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</si>
  <si>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</si>
  <si>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</si>
  <si>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</si>
  <si>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</si>
  <si>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</si>
  <si>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</si>
  <si>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</si>
  <si>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</si>
  <si>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</si>
  <si>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</si>
  <si>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</si>
  <si>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</si>
  <si>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</si>
  <si>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</si>
  <si>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</si>
  <si>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</si>
  <si>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</si>
  <si>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</si>
  <si>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</si>
  <si>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</si>
  <si>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</si>
  <si>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</si>
  <si>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</si>
  <si>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</si>
  <si>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</si>
  <si>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</si>
  <si>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</si>
  <si>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</si>
  <si>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</si>
  <si>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</si>
  <si>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</si>
  <si>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</si>
  <si>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</si>
  <si>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</si>
  <si>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</si>
  <si>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</si>
  <si>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</si>
  <si>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</si>
  <si>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</si>
  <si>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</si>
  <si>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</si>
  <si>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</si>
  <si>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</si>
  <si>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</si>
  <si>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</si>
  <si>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</si>
  <si>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</si>
  <si>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</si>
  <si>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</si>
  <si>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</si>
  <si>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</si>
  <si>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</si>
  <si>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</si>
  <si>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</si>
  <si>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</si>
  <si>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</si>
  <si>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</si>
  <si>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</si>
  <si>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</si>
  <si>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</si>
  <si>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</si>
  <si>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</si>
  <si>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</si>
  <si>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</si>
  <si>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</si>
  <si>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</si>
  <si>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</si>
  <si>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</si>
  <si>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</si>
  <si>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</si>
  <si>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</si>
  <si>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</si>
  <si>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</si>
  <si>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</si>
  <si>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</si>
  <si>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</si>
  <si>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</si>
  <si>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</si>
  <si>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</si>
  <si>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</si>
  <si>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</si>
  <si>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</si>
  <si>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</si>
  <si>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</si>
  <si>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</si>
  <si>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</si>
  <si>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</si>
  <si>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</si>
  <si>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</si>
  <si>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</si>
  <si>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</si>
  <si>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</si>
  <si>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</si>
  <si>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</si>
  <si>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</si>
  <si>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</si>
  <si>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</si>
  <si>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</si>
  <si>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</si>
  <si>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</si>
  <si>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</si>
  <si>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</si>
  <si>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</si>
  <si>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</si>
  <si>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</si>
  <si>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</si>
  <si>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</si>
  <si>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</si>
  <si>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</si>
  <si>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</si>
  <si>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</si>
  <si>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</si>
  <si>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</si>
  <si>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</si>
  <si>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</si>
  <si>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</si>
  <si>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</si>
  <si>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</si>
  <si>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</si>
  <si>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</si>
  <si>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</si>
  <si>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</si>
  <si>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</si>
  <si>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</si>
  <si>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</si>
  <si>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</si>
  <si>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</si>
  <si>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</si>
  <si>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</si>
  <si>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</si>
  <si>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</si>
  <si>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</si>
  <si>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</si>
  <si>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</si>
  <si>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</si>
  <si>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</si>
  <si>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</si>
  <si>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</si>
  <si>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</si>
  <si>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</si>
  <si>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</si>
  <si>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</si>
  <si>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</si>
  <si>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</si>
  <si>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</si>
  <si>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</si>
  <si>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</si>
  <si>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</si>
  <si>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</si>
  <si>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</si>
  <si>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</si>
  <si>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</si>
  <si>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</si>
  <si>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</si>
  <si>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</si>
  <si>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</si>
  <si>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</si>
  <si>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</si>
  <si>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</si>
  <si>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</si>
  <si>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</si>
  <si>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</si>
  <si>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</si>
  <si>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</si>
  <si>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</si>
  <si>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</si>
  <si>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</si>
  <si>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</si>
  <si>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</si>
  <si>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</si>
  <si>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</si>
  <si>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</si>
  <si>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</si>
  <si>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</si>
  <si>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</si>
  <si>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</si>
  <si>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</si>
  <si>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</si>
  <si>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</si>
  <si>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</si>
  <si>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</si>
  <si>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</si>
  <si>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</si>
  <si>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</si>
  <si>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</si>
  <si>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</si>
  <si>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</si>
  <si>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</si>
  <si>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</si>
  <si>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</si>
  <si>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</si>
  <si>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</si>
  <si>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</si>
  <si>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</si>
  <si>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</si>
  <si>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</si>
  <si>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</si>
  <si>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</si>
  <si>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</si>
  <si>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</si>
  <si>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</si>
  <si>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</si>
  <si>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</si>
  <si>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</si>
  <si>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</si>
  <si>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</si>
  <si>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</si>
  <si>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</si>
  <si>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</si>
  <si>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</si>
  <si>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</si>
  <si>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</si>
  <si>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</si>
  <si>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</si>
  <si>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</si>
  <si>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</si>
  <si>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</si>
  <si>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</si>
  <si>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</si>
  <si>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</si>
  <si>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</si>
  <si>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</si>
  <si>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</si>
  <si>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</si>
  <si>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</si>
  <si>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</si>
  <si>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</si>
  <si>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</si>
  <si>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</si>
  <si>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</si>
  <si>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</si>
  <si>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</si>
  <si>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</si>
  <si>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</si>
  <si>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</si>
  <si>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</si>
  <si>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</si>
  <si>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</si>
  <si>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</si>
  <si>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</si>
  <si>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</si>
  <si>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</si>
  <si>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</si>
  <si>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</si>
  <si>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</si>
  <si>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</si>
  <si>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</si>
  <si>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</si>
  <si>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</si>
  <si>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</si>
  <si>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</si>
  <si>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</si>
  <si>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</si>
  <si>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</si>
  <si>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</si>
  <si>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</si>
  <si>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</si>
  <si>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</si>
  <si>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</si>
  <si>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</si>
  <si>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</si>
  <si>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</si>
  <si>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</si>
  <si>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</si>
  <si>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</si>
  <si>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</si>
  <si>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</si>
  <si>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</si>
  <si>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</si>
  <si>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</si>
  <si>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</si>
  <si>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</si>
  <si>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</si>
  <si>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</si>
  <si>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</si>
  <si>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</si>
  <si>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</si>
  <si>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</si>
  <si>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</si>
  <si>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</si>
  <si>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</si>
  <si>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</si>
  <si>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</si>
  <si>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</si>
  <si>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</si>
  <si>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</si>
  <si>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</si>
  <si>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</si>
  <si>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</si>
  <si>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</si>
  <si>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</si>
  <si>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</si>
  <si>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</si>
  <si>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</si>
  <si>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</si>
  <si>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</si>
  <si>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</si>
  <si>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</si>
  <si>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</si>
  <si>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</si>
  <si>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</si>
  <si>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</si>
  <si>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</si>
  <si>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</si>
  <si>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</si>
  <si>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</si>
  <si>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</si>
  <si>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</si>
  <si>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</si>
  <si>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</si>
  <si>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</si>
  <si>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</si>
  <si>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</si>
  <si>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</si>
  <si>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</si>
  <si>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</si>
  <si>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</si>
  <si>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</si>
  <si>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</si>
  <si>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</si>
  <si>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</si>
  <si>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</si>
  <si>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</si>
  <si>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</si>
  <si>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</si>
  <si>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</si>
  <si>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</si>
  <si>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</si>
  <si>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</si>
  <si>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</si>
  <si>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</si>
  <si>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</si>
  <si>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</si>
  <si>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</si>
  <si>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</si>
  <si>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</si>
  <si>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</si>
  <si>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</si>
  <si>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</si>
  <si>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</si>
  <si>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</si>
  <si>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</si>
  <si>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</si>
  <si>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</si>
  <si>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</si>
  <si>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</si>
  <si>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</si>
  <si>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</si>
  <si>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</si>
  <si>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</si>
  <si>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</si>
  <si>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</si>
  <si>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</si>
  <si>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</si>
  <si>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</si>
  <si>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</si>
  <si>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</si>
  <si>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</si>
  <si>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</si>
  <si>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</si>
  <si>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</si>
  <si>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</si>
  <si>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</si>
  <si>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</si>
  <si>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</si>
  <si>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</si>
  <si>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</si>
  <si>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</si>
  <si>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</si>
  <si>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</si>
  <si>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</si>
  <si>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</si>
  <si>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</si>
  <si>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</si>
  <si>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</si>
  <si>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</si>
  <si>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</si>
  <si>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</si>
  <si>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</si>
  <si>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</si>
  <si>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</si>
  <si>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</si>
  <si>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</si>
  <si>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</si>
  <si>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</si>
  <si>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</si>
  <si>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</si>
  <si>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</si>
  <si>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</si>
  <si>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</si>
  <si>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</si>
  <si>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</si>
  <si>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</si>
  <si>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</si>
  <si>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</si>
  <si>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</si>
  <si>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</si>
  <si>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</si>
  <si>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</si>
  <si>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</si>
  <si>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</si>
  <si>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</si>
  <si>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</si>
  <si>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</si>
  <si>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</si>
  <si>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</si>
  <si>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</si>
  <si>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</si>
  <si>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</si>
  <si>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</si>
  <si>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</si>
  <si>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</si>
  <si>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</si>
  <si>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</si>
  <si>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</si>
  <si>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</si>
  <si>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</si>
  <si>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</si>
  <si>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</si>
  <si>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</si>
  <si>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</si>
  <si>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</si>
  <si>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</si>
  <si>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</si>
  <si>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</si>
  <si>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</si>
  <si>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</si>
  <si>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</si>
  <si>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</si>
  <si>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</si>
  <si>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</si>
  <si>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</si>
  <si>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</si>
  <si>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</si>
  <si>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</si>
  <si>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</si>
  <si>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</si>
  <si>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</si>
  <si>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</si>
  <si>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</si>
  <si>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</si>
  <si>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</si>
  <si>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</si>
  <si>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</si>
  <si>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</si>
  <si>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</si>
  <si>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</si>
  <si>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</si>
  <si>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</si>
  <si>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</si>
  <si>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</si>
  <si>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</si>
  <si>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</si>
  <si>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</si>
  <si>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</si>
  <si>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</si>
  <si>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</si>
  <si>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</si>
  <si>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</si>
  <si>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</si>
  <si>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</si>
  <si>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</si>
  <si>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</si>
  <si>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</si>
  <si>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</si>
  <si>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</si>
  <si>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</si>
  <si>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</si>
  <si>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</si>
  <si>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</si>
  <si>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</si>
  <si>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</si>
  <si>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</si>
  <si>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</si>
  <si>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</si>
  <si>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</si>
  <si>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</si>
  <si>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</si>
  <si>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</si>
  <si>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</si>
  <si>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</si>
  <si>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</si>
  <si>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</si>
  <si>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</si>
  <si>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</si>
  <si>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</si>
  <si>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</si>
  <si>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</si>
  <si>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</si>
  <si>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</si>
  <si>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</si>
  <si>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</si>
  <si>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</si>
  <si>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</si>
  <si>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</si>
  <si>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</si>
  <si>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</si>
  <si>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</si>
  <si>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</si>
  <si>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</si>
  <si>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</si>
  <si>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</si>
  <si>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</si>
  <si>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</si>
  <si>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</si>
  <si>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</si>
  <si>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</si>
  <si>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</si>
  <si>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</si>
  <si>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</si>
  <si>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</si>
  <si>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</si>
  <si>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</si>
  <si>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</si>
  <si>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</si>
  <si>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</si>
  <si>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</si>
  <si>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</si>
  <si>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</si>
  <si>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</si>
  <si>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</si>
  <si>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</si>
  <si>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</si>
  <si>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</si>
  <si>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</si>
  <si>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</si>
  <si>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</si>
  <si>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</si>
  <si>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</si>
  <si>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</si>
  <si>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</si>
  <si>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</si>
  <si>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</si>
  <si>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</si>
  <si>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</si>
  <si>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</si>
  <si>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</si>
  <si>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</si>
  <si>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</si>
  <si>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</si>
  <si>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</si>
  <si>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</si>
  <si>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</si>
  <si>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</si>
  <si>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</si>
  <si>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</si>
  <si>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</si>
  <si>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</si>
  <si>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</si>
  <si>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</si>
  <si>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</si>
  <si>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</si>
  <si>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</si>
  <si>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</si>
  <si>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</si>
  <si>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</si>
  <si>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</si>
  <si>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</si>
  <si>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</si>
  <si>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</si>
  <si>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</si>
  <si>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</si>
  <si>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</si>
  <si>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</si>
  <si>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</si>
  <si>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</si>
  <si>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</si>
  <si>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</si>
  <si>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</si>
  <si>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</si>
  <si>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</si>
  <si>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</si>
  <si>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</si>
  <si>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</si>
  <si>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</si>
  <si>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</si>
  <si>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</si>
  <si>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</si>
  <si>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</si>
  <si>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</si>
  <si>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</si>
  <si>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</si>
  <si>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</si>
  <si>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</si>
  <si>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</si>
  <si>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</si>
  <si>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</si>
  <si>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</si>
  <si>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</si>
  <si>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</si>
  <si>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</si>
  <si>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</si>
  <si>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</si>
  <si>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</si>
  <si>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</si>
  <si>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</si>
  <si>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</si>
  <si>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</si>
  <si>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</si>
  <si>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</si>
  <si>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</si>
  <si>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</si>
  <si>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</si>
  <si>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</si>
  <si>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</si>
  <si>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</si>
  <si>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</si>
  <si>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</si>
  <si>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</si>
  <si>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</si>
  <si>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</si>
  <si>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</si>
  <si>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</si>
  <si>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</si>
  <si>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</si>
  <si>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</si>
  <si>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</si>
  <si>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</si>
  <si>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</si>
  <si>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</si>
  <si>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</si>
  <si>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</si>
  <si>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</si>
  <si>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</si>
  <si>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</si>
  <si>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</si>
  <si>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</si>
  <si>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</si>
  <si>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</si>
  <si>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</si>
  <si>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</si>
  <si>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</si>
  <si>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</si>
  <si>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</si>
  <si>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</si>
  <si>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</si>
  <si>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</si>
  <si>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</si>
  <si>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</si>
  <si>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</si>
  <si>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</si>
  <si>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</si>
  <si>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</si>
  <si>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</si>
  <si>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</si>
  <si>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</si>
  <si>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</si>
  <si>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</si>
  <si>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</si>
  <si>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</si>
  <si>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</si>
  <si>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</si>
  <si>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</si>
  <si>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</si>
  <si>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</si>
  <si>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</si>
  <si>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</si>
  <si>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</si>
  <si>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</si>
  <si>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</si>
  <si>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</si>
  <si>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</si>
  <si>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</si>
  <si>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</si>
  <si>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</si>
  <si>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</si>
  <si>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</si>
  <si>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</si>
  <si>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</si>
  <si>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</si>
  <si>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</si>
  <si>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</si>
  <si>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</si>
  <si>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</si>
  <si>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</si>
  <si>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</si>
  <si>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</si>
  <si>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</si>
  <si>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</si>
  <si>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</si>
  <si>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</si>
  <si>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</si>
  <si>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</si>
  <si>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</si>
  <si>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</si>
  <si>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</si>
  <si>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</si>
  <si>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</si>
  <si>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</si>
  <si>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</si>
  <si>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</si>
  <si>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</si>
  <si>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</si>
  <si>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</si>
  <si>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</si>
  <si>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</si>
  <si>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</si>
  <si>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</si>
  <si>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</si>
  <si>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</si>
  <si>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</si>
  <si>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</si>
  <si>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</si>
  <si>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</si>
  <si>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</si>
  <si>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</si>
  <si>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</si>
  <si>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</si>
  <si>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</si>
  <si>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</si>
  <si>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</si>
  <si>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</si>
  <si>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</si>
  <si>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</si>
  <si>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</si>
  <si>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</si>
  <si>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</si>
  <si>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</si>
  <si>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</si>
  <si>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</si>
  <si>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</si>
  <si>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</si>
  <si>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</si>
  <si>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</si>
  <si>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</si>
  <si>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</si>
  <si>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</si>
  <si>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</si>
  <si>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</si>
  <si>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</si>
  <si>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</si>
  <si>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</si>
  <si>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</si>
  <si>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</si>
  <si>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</si>
  <si>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</si>
  <si>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</si>
  <si>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</si>
  <si>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</si>
  <si>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</si>
  <si>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</si>
  <si>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</si>
  <si>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</si>
  <si>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</si>
  <si>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</si>
  <si>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</si>
  <si>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</si>
  <si>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</si>
  <si>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</si>
  <si>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</si>
  <si>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</si>
  <si>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</si>
  <si>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</si>
  <si>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</si>
  <si>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</si>
  <si>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</si>
  <si>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</si>
  <si>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</si>
  <si>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</si>
  <si>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</si>
  <si>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</si>
  <si>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</si>
  <si>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</si>
  <si>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</si>
  <si>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</si>
  <si>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</si>
  <si>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</si>
  <si>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</si>
  <si>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</si>
  <si>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</si>
  <si>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</si>
  <si>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</si>
  <si>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</si>
  <si>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</si>
  <si>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</si>
  <si>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</si>
  <si>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</si>
  <si>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</si>
  <si>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</si>
  <si>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</si>
  <si>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</si>
  <si>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</si>
  <si>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</si>
  <si>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</si>
  <si>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</si>
  <si>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</si>
  <si>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</si>
  <si>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</si>
  <si>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</si>
  <si>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</si>
  <si>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</si>
  <si>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</si>
  <si>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</si>
  <si>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</si>
  <si>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</si>
  <si>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</si>
  <si>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</si>
  <si>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</si>
  <si>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</si>
  <si>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</si>
  <si>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</si>
  <si>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</si>
  <si>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</si>
  <si>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</si>
  <si>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</si>
  <si>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</si>
  <si>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</si>
  <si>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</si>
  <si>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</si>
  <si>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</si>
  <si>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</si>
  <si>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</si>
  <si>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</si>
  <si>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</si>
  <si>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</si>
  <si>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</si>
  <si>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</si>
  <si>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</si>
  <si>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</si>
  <si>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</si>
  <si>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</si>
  <si>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</si>
  <si>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</si>
  <si>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</si>
  <si>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</si>
  <si>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</si>
  <si>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</si>
  <si>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</si>
  <si>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</si>
  <si>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</si>
  <si>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</si>
  <si>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</si>
  <si>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</si>
  <si>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</si>
  <si>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</si>
  <si>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</si>
  <si>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</si>
  <si>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</si>
  <si>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</si>
  <si>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</si>
  <si>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</si>
  <si>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</si>
  <si>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</si>
  <si>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</si>
  <si>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</si>
  <si>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</si>
  <si>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</si>
  <si>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</si>
  <si>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</si>
  <si>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</si>
  <si>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</si>
  <si>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</si>
  <si>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</si>
  <si>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</si>
  <si>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</si>
  <si>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</si>
  <si>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</si>
  <si>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</si>
  <si>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</si>
  <si>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</si>
  <si>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</si>
  <si>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</si>
  <si>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</si>
  <si>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</si>
  <si>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</si>
  <si>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</si>
  <si>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</si>
  <si>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</si>
  <si>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</si>
  <si>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</si>
  <si>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</si>
  <si>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</si>
  <si>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</si>
  <si>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</si>
  <si>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</si>
  <si>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</si>
  <si>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</si>
  <si>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</si>
  <si>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</si>
  <si>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</si>
  <si>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</si>
  <si>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</si>
  <si>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</si>
  <si>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</si>
  <si>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</si>
  <si>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</si>
  <si>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</si>
  <si>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</si>
  <si>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</si>
  <si>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</si>
  <si>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</si>
  <si>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</si>
  <si>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</si>
  <si>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</si>
  <si>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</si>
  <si>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</si>
  <si>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</si>
  <si>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</si>
  <si>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</si>
  <si>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</si>
  <si>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</si>
  <si>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</si>
  <si>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</si>
  <si>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</si>
  <si>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</si>
  <si>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</si>
  <si>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</si>
  <si>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</si>
  <si>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</si>
  <si>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</si>
  <si>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</si>
  <si>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</si>
  <si>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</si>
  <si>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</si>
  <si>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</si>
  <si>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</si>
  <si>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</si>
  <si>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</si>
  <si>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</si>
  <si>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</si>
  <si>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</si>
  <si>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</si>
  <si>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</si>
  <si>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</si>
  <si>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</si>
  <si>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</si>
  <si>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</si>
  <si>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</si>
  <si>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</si>
  <si>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</si>
  <si>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</si>
  <si>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</si>
  <si>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</si>
  <si>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</si>
  <si>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</si>
  <si>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</si>
  <si>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</si>
  <si>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</si>
  <si>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</si>
  <si>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</si>
  <si>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</si>
  <si>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</si>
  <si>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</si>
  <si>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</si>
  <si>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</si>
  <si>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</si>
  <si>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</si>
  <si>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</si>
  <si>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</si>
  <si>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</si>
  <si>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</si>
  <si>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</si>
  <si>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</si>
  <si>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</si>
  <si>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</si>
  <si>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</si>
  <si>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</si>
  <si>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</si>
  <si>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</si>
  <si>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</si>
  <si>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</si>
  <si>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</si>
  <si>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</si>
  <si>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</si>
  <si>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</si>
  <si>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</si>
  <si>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</si>
  <si>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</si>
  <si>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</si>
  <si>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</si>
  <si>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</si>
  <si>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</si>
  <si>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</si>
  <si>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</si>
  <si>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</si>
  <si>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</si>
  <si>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</si>
  <si>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</si>
  <si>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</si>
  <si>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</si>
  <si>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</si>
  <si>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</si>
  <si>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</si>
  <si>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</si>
  <si>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</si>
  <si>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</si>
  <si>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</si>
  <si>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</si>
  <si>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</si>
  <si>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</si>
  <si>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</si>
  <si>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</si>
  <si>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</si>
  <si>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</si>
  <si>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</si>
  <si>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</si>
  <si>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</si>
  <si>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</si>
  <si>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</si>
  <si>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</si>
  <si>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</si>
  <si>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</si>
  <si>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</si>
  <si>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</si>
  <si>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</si>
  <si>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</si>
  <si>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</si>
  <si>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</si>
  <si>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</si>
  <si>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</si>
  <si>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</si>
  <si>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</si>
  <si>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</si>
  <si>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</si>
  <si>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</si>
  <si>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</si>
  <si>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</si>
  <si>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</si>
  <si>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</si>
  <si>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</si>
  <si>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</si>
  <si>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</si>
  <si>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</si>
  <si>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</si>
  <si>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</si>
  <si>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</si>
  <si>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</si>
  <si>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</si>
  <si>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</si>
  <si>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</si>
  <si>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</si>
  <si>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</si>
  <si>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</si>
  <si>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</si>
  <si>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</si>
  <si>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</si>
  <si>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</si>
  <si>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</si>
  <si>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</si>
  <si>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</si>
  <si>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</si>
  <si>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</si>
  <si>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</si>
  <si>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</si>
  <si>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</si>
  <si>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</si>
  <si>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</si>
  <si>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</si>
  <si>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</si>
  <si>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</si>
  <si>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</si>
  <si>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</si>
  <si>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</si>
  <si>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</si>
  <si>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</si>
  <si>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</si>
  <si>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</si>
  <si>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</si>
  <si>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</si>
  <si>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</si>
  <si>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</si>
  <si>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</si>
  <si>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</si>
  <si>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</si>
  <si>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</si>
  <si>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</si>
  <si>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</si>
  <si>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</si>
  <si>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</si>
  <si>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</si>
  <si>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</si>
  <si>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</si>
  <si>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</si>
  <si>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</si>
  <si>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</si>
  <si>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</si>
  <si>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</si>
  <si>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</si>
  <si>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</si>
  <si>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</si>
  <si>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</si>
  <si>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</si>
  <si>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</si>
  <si>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</si>
  <si>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</si>
  <si>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</si>
  <si>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</si>
  <si>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</si>
  <si>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</si>
  <si>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</si>
  <si>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</si>
  <si>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</si>
  <si>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</si>
  <si>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</si>
  <si>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</si>
  <si>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</si>
  <si>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</si>
  <si>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</si>
  <si>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</si>
  <si>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</si>
  <si>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</si>
  <si>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</si>
  <si>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</si>
  <si>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</si>
  <si>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</si>
  <si>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</si>
  <si>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</si>
  <si>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</si>
  <si>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</si>
  <si>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</si>
  <si>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</si>
  <si>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</si>
  <si>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</si>
  <si>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</si>
  <si>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</si>
  <si>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</si>
  <si>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</si>
  <si>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</si>
  <si>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</si>
  <si>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</si>
  <si>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</si>
  <si>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</si>
  <si>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</si>
  <si>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</si>
  <si>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</si>
  <si>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</si>
  <si>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</si>
  <si>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</si>
  <si>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</si>
  <si>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</si>
  <si>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</si>
  <si>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</si>
  <si>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</si>
  <si>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</si>
  <si>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</si>
  <si>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</si>
  <si>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</si>
  <si>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</si>
  <si>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</si>
  <si>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</si>
  <si>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</si>
  <si>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</si>
  <si>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</si>
  <si>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</si>
  <si>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</si>
  <si>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</si>
  <si>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</si>
  <si>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</si>
  <si>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</si>
  <si>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</si>
  <si>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</si>
  <si>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</si>
  <si>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</si>
  <si>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</si>
  <si>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</si>
  <si>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</si>
  <si>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</si>
  <si>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</si>
  <si>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</si>
  <si>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</si>
  <si>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</si>
  <si>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</si>
  <si>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</si>
  <si>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</si>
  <si>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</si>
  <si>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</si>
  <si>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</si>
  <si>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</si>
  <si>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</si>
  <si>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</si>
  <si>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</si>
  <si>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</si>
  <si>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</si>
  <si>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</si>
  <si>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</si>
  <si>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</si>
  <si>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</si>
  <si>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</si>
  <si>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</si>
  <si>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</si>
  <si>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</si>
  <si>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</si>
  <si>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</si>
  <si>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</si>
  <si>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</si>
  <si>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</si>
  <si>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</si>
  <si>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</si>
  <si>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</si>
  <si>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</si>
  <si>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</si>
  <si>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</si>
  <si>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</si>
  <si>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</si>
  <si>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</si>
  <si>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</si>
  <si>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</si>
  <si>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</si>
  <si>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</si>
  <si>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</si>
  <si>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</si>
  <si>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</si>
  <si>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</si>
  <si>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</si>
  <si>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</si>
  <si>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</si>
  <si>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</si>
  <si>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</si>
  <si>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</si>
  <si>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</si>
  <si>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</si>
  <si>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</si>
  <si>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</si>
  <si>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</si>
  <si>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</si>
  <si>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</si>
  <si>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</si>
  <si>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</si>
  <si>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</si>
  <si>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</si>
  <si>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</si>
  <si>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</si>
  <si>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</si>
  <si>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</si>
  <si>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</si>
  <si>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</si>
  <si>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</si>
  <si>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</si>
  <si>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</si>
  <si>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</si>
  <si>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</si>
  <si>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</si>
  <si>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</si>
  <si>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</si>
  <si>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</si>
  <si>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</si>
  <si>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</si>
  <si>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</si>
  <si>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</si>
  <si>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</si>
  <si>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</si>
  <si>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</si>
  <si>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</si>
  <si>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</si>
  <si>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</si>
  <si>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</si>
  <si>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</si>
  <si>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</si>
  <si>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</si>
  <si>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</si>
  <si>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</si>
  <si>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</si>
  <si>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</si>
  <si>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</si>
  <si>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</si>
  <si>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</si>
  <si>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</si>
  <si>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</si>
  <si>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</si>
  <si>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</si>
  <si>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</si>
  <si>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</si>
  <si>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</si>
  <si>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</si>
  <si>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</si>
  <si>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</si>
  <si>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</si>
  <si>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</si>
  <si>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</si>
  <si>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</si>
  <si>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</si>
  <si>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</si>
  <si>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</si>
  <si>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</si>
  <si>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</si>
  <si>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</si>
  <si>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</si>
  <si>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</si>
  <si>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</si>
  <si>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</si>
  <si>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</si>
  <si>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</si>
  <si>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</si>
  <si>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</si>
  <si>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</si>
  <si>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</si>
  <si>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</si>
  <si>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</si>
  <si>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</si>
  <si>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</si>
  <si>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</si>
  <si>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</si>
  <si>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</si>
  <si>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</si>
  <si>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</si>
  <si>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</si>
  <si>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</si>
  <si>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</si>
  <si>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</si>
  <si>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</si>
  <si>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</si>
  <si>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</si>
  <si>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</si>
  <si>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</si>
  <si>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</si>
  <si>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</si>
  <si>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</si>
  <si>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</si>
  <si>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</si>
  <si>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</si>
  <si>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</si>
  <si>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</si>
  <si>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</si>
  <si>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</si>
  <si>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</si>
  <si>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</si>
  <si>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</si>
  <si>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</si>
  <si>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</si>
  <si>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</si>
  <si>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</si>
  <si>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</si>
  <si>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</si>
  <si>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</si>
  <si>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</si>
  <si>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</si>
  <si>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</si>
  <si>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</si>
  <si>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</si>
  <si>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</si>
  <si>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</si>
  <si>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</si>
  <si>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</si>
  <si>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</si>
  <si>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</si>
  <si>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</si>
  <si>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</si>
  <si>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</si>
  <si>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</si>
  <si>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</si>
  <si>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</si>
  <si>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</si>
  <si>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</si>
  <si>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</si>
  <si>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</si>
  <si>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</si>
  <si>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</si>
  <si>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</si>
  <si>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</si>
  <si>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</si>
  <si>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</si>
  <si>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</si>
  <si>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</si>
  <si>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</si>
  <si>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</si>
  <si>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</si>
  <si>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</si>
  <si>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</si>
  <si>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</si>
  <si>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</si>
  <si>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</si>
  <si>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</si>
  <si>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</si>
  <si>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</si>
  <si>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</si>
  <si>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</si>
  <si>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</si>
  <si>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</si>
  <si>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</si>
  <si>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</si>
  <si>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</si>
  <si>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</si>
  <si>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</si>
  <si>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</si>
  <si>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</si>
  <si>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</si>
  <si>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</si>
  <si>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</si>
  <si>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</si>
  <si>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</si>
  <si>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</si>
  <si>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</si>
  <si>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</si>
  <si>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</si>
  <si>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</si>
  <si>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</si>
  <si>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</si>
  <si>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</si>
  <si>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</si>
  <si>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</si>
  <si>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</si>
  <si>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</si>
  <si>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</si>
  <si>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</si>
  <si>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</si>
  <si>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</si>
  <si>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</si>
  <si>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</si>
  <si>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</si>
  <si>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</si>
  <si>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</si>
  <si>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</si>
  <si>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</si>
  <si>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</si>
  <si>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</si>
  <si>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</si>
  <si>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</si>
  <si>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</si>
  <si>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</si>
  <si>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</si>
  <si>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</si>
  <si>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</si>
  <si>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</si>
  <si>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</si>
  <si>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</si>
  <si>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</si>
  <si>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</si>
  <si>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</si>
  <si>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</si>
  <si>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</si>
  <si>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</si>
  <si>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</si>
  <si>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</si>
  <si>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</si>
  <si>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</si>
  <si>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</si>
  <si>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</si>
  <si>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</si>
  <si>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</si>
  <si>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</si>
  <si>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</si>
  <si>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</si>
  <si>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</si>
  <si>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</si>
  <si>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</si>
  <si>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</si>
  <si>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</si>
  <si>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</si>
  <si>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</si>
  <si>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</si>
  <si>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</si>
  <si>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</si>
  <si>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</si>
  <si>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</si>
  <si>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</si>
  <si>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</si>
  <si>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</si>
  <si>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</si>
  <si>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</si>
  <si>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</si>
  <si>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</si>
  <si>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</si>
  <si>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</si>
  <si>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</si>
  <si>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</si>
  <si>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</si>
  <si>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</si>
  <si>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</si>
  <si>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</si>
  <si>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</si>
  <si>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</si>
  <si>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</si>
  <si>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</si>
  <si>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</si>
  <si>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</si>
  <si>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</si>
  <si>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</si>
  <si>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</si>
  <si>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</si>
  <si>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</si>
  <si>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</si>
  <si>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</si>
  <si>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</si>
  <si>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</si>
  <si>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</si>
  <si>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</si>
  <si>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</si>
  <si>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</si>
  <si>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</si>
  <si>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</si>
  <si>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</si>
  <si>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</si>
  <si>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</si>
  <si>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</si>
  <si>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</si>
  <si>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</si>
  <si>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</si>
  <si>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</si>
  <si>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</si>
  <si>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</si>
  <si>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</si>
  <si>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</si>
  <si>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</si>
  <si>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</si>
  <si>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</si>
  <si>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</si>
  <si>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</si>
  <si>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</si>
  <si>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</si>
  <si>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</si>
  <si>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</si>
  <si>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</si>
  <si>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</si>
  <si>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</si>
  <si>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</si>
  <si>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</si>
  <si>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</si>
  <si>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</si>
  <si>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</si>
  <si>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</si>
  <si>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</si>
  <si>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</si>
  <si>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</si>
  <si>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</si>
  <si>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</si>
  <si>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</si>
  <si>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</si>
  <si>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</si>
  <si>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</si>
  <si>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</si>
  <si>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</si>
  <si>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</si>
  <si>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</si>
  <si>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</si>
  <si>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</si>
  <si>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</si>
  <si>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</si>
  <si>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</si>
  <si>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</si>
  <si>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</si>
  <si>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</si>
  <si>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</si>
  <si>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</si>
  <si>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</si>
  <si>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</si>
  <si>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</si>
  <si>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</si>
  <si>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</si>
  <si>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</si>
  <si>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</si>
  <si>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</si>
  <si>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</si>
  <si>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</si>
  <si>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</si>
  <si>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</si>
  <si>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</si>
  <si>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</si>
  <si>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</si>
  <si>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</si>
  <si>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</si>
  <si>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</si>
  <si>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</si>
  <si>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</si>
  <si>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</si>
  <si>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</si>
  <si>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</si>
  <si>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</si>
  <si>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</si>
  <si>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</si>
  <si>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</si>
  <si>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</si>
  <si>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</si>
  <si>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</si>
  <si>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</si>
  <si>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</si>
  <si>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</si>
  <si>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</si>
  <si>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</si>
  <si>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</si>
  <si>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</si>
  <si>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</si>
  <si>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</si>
  <si>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</si>
  <si>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</si>
  <si>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</si>
  <si>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</si>
  <si>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</si>
  <si>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</si>
  <si>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</si>
  <si>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</si>
  <si>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</si>
  <si>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</si>
  <si>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</si>
  <si>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</si>
  <si>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</si>
  <si>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</si>
  <si>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</si>
  <si>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</si>
  <si>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</si>
  <si>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</si>
  <si>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</si>
  <si>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</si>
  <si>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</si>
  <si>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</si>
  <si>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</si>
  <si>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</si>
  <si>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</si>
  <si>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</si>
  <si>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</si>
  <si>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</si>
  <si>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</si>
  <si>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</si>
  <si>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</si>
  <si>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</si>
  <si>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</si>
  <si>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</si>
  <si>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</si>
  <si>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</si>
  <si>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</si>
  <si>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</si>
  <si>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</si>
  <si>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</si>
  <si>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</si>
  <si>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</si>
  <si>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</si>
  <si>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</si>
  <si>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</si>
  <si>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</si>
  <si>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</si>
  <si>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</si>
  <si>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</si>
  <si>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</si>
  <si>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</si>
  <si>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</si>
  <si>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</si>
  <si>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</si>
  <si>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</si>
  <si>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</si>
  <si>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</si>
  <si>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</si>
  <si>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</si>
  <si>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</si>
  <si>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</si>
  <si>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</si>
  <si>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</si>
  <si>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</si>
  <si>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</si>
  <si>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</si>
  <si>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</si>
  <si>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</si>
  <si>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</si>
  <si>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</si>
  <si>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</si>
  <si>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</si>
  <si>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</si>
  <si>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</si>
  <si>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</si>
  <si>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</si>
  <si>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</si>
  <si>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</si>
  <si>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</si>
  <si>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</si>
  <si>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</si>
  <si>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</si>
  <si>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</si>
  <si>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</si>
  <si>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</si>
  <si>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</si>
  <si>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</si>
  <si>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</si>
  <si>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</si>
  <si>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</si>
  <si>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</si>
  <si>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</si>
  <si>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</si>
  <si>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</si>
  <si>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</si>
  <si>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</si>
  <si>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</si>
  <si>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</si>
  <si>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</si>
  <si>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</si>
  <si>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</si>
  <si>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</si>
  <si>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</si>
  <si>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</si>
  <si>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</si>
  <si>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</si>
  <si>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</si>
  <si>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</si>
  <si>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</si>
  <si>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</si>
  <si>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</si>
  <si>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</si>
  <si>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</si>
  <si>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</si>
  <si>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</si>
  <si>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</si>
  <si>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</si>
  <si>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</si>
  <si>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</si>
  <si>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</si>
  <si>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</si>
  <si>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</si>
  <si>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</si>
  <si>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</si>
  <si>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</si>
  <si>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</si>
  <si>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</si>
  <si>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</si>
  <si>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</si>
  <si>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</si>
  <si>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</si>
  <si>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</si>
  <si>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</si>
  <si>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</si>
  <si>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</si>
  <si>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</si>
  <si>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</si>
  <si>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</si>
  <si>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</si>
  <si>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</si>
  <si>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</si>
  <si>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</si>
  <si>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</si>
  <si>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</si>
  <si>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</si>
  <si>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</si>
  <si>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</si>
  <si>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</si>
  <si>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</si>
  <si>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</si>
  <si>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</si>
  <si>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</si>
  <si>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</si>
  <si>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</si>
  <si>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</si>
  <si>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</si>
  <si>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</si>
  <si>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</si>
  <si>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</si>
  <si>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</si>
  <si>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</si>
  <si>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</si>
  <si>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</si>
  <si>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</si>
  <si>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</si>
  <si>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</si>
  <si>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</si>
  <si>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</si>
  <si>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</si>
  <si>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</si>
  <si>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</si>
  <si>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</si>
  <si>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</si>
  <si>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</si>
  <si>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</si>
  <si>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</si>
  <si>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</si>
  <si>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</si>
  <si>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</si>
  <si>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</si>
  <si>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</si>
  <si>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</si>
  <si>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</si>
  <si>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</si>
  <si>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</si>
  <si>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</si>
  <si>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</si>
  <si>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</si>
  <si>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</si>
  <si>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</si>
  <si>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</si>
  <si>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</si>
  <si>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</si>
  <si>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</si>
  <si>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</si>
  <si>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</si>
  <si>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</si>
  <si>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</si>
  <si>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</si>
  <si>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</si>
  <si>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</si>
  <si>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</si>
  <si>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</si>
  <si>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</si>
  <si>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</si>
  <si>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</si>
  <si>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</si>
  <si>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</si>
  <si>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</si>
  <si>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</si>
  <si>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</si>
  <si>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</si>
  <si>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</si>
  <si>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</si>
  <si>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</si>
  <si>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</si>
  <si>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</si>
  <si>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</si>
  <si>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</si>
  <si>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</si>
  <si>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</si>
  <si>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</si>
  <si>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</si>
  <si>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</si>
  <si>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</si>
  <si>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</si>
  <si>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</si>
  <si>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</si>
  <si>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</si>
  <si>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</si>
  <si>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</si>
  <si>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</si>
  <si>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</si>
  <si>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</si>
  <si>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</si>
  <si>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</si>
  <si>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</si>
  <si>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</si>
  <si>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</si>
  <si>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</si>
  <si>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</si>
  <si>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</si>
  <si>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</si>
  <si>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</si>
  <si>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</si>
  <si>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</si>
  <si>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</si>
  <si>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</si>
  <si>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</si>
  <si>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</si>
  <si>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</si>
  <si>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</si>
  <si>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</si>
  <si>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</si>
  <si>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</si>
  <si>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</si>
  <si>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</si>
  <si>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</si>
  <si>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</si>
  <si>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</si>
  <si>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</si>
  <si>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</si>
  <si>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</si>
  <si>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</si>
  <si>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</si>
  <si>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</si>
  <si>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</si>
  <si>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</si>
  <si>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</si>
  <si>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</si>
  <si>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</si>
  <si>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</si>
  <si>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</si>
  <si>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</si>
  <si>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</si>
  <si>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</si>
  <si>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</si>
  <si>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</si>
  <si>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</si>
  <si>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</si>
  <si>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</si>
  <si>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</si>
  <si>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</si>
  <si>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</si>
  <si>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</si>
  <si>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</si>
  <si>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</si>
  <si>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</si>
  <si>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</si>
  <si>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</si>
  <si>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</si>
  <si>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</si>
  <si>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</si>
  <si>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</si>
  <si>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</si>
  <si>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</si>
  <si>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</si>
  <si>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</si>
  <si>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</si>
  <si>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</si>
  <si>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</si>
  <si>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</si>
  <si>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</si>
  <si>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</si>
  <si>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</si>
  <si>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</si>
  <si>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</si>
  <si>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</si>
  <si>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</si>
  <si>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</si>
  <si>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</si>
  <si>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</si>
  <si>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</si>
  <si>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</si>
  <si>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</si>
  <si>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</si>
  <si>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</si>
  <si>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</si>
  <si>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</si>
  <si>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</si>
  <si>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</si>
  <si>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</si>
  <si>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</si>
  <si>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</si>
  <si>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</si>
  <si>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</si>
  <si>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</si>
  <si>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</si>
  <si>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</si>
  <si>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</si>
  <si>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</si>
  <si>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</si>
  <si>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</si>
  <si>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</si>
  <si>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</si>
  <si>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</si>
  <si>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</si>
  <si>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</si>
  <si>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</si>
  <si>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</si>
  <si>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</si>
  <si>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</si>
  <si>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</si>
  <si>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</si>
  <si>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</si>
  <si>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</si>
  <si>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</si>
  <si>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</si>
  <si>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</si>
  <si>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</si>
  <si>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</si>
  <si>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</si>
  <si>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</si>
  <si>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</si>
  <si>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</si>
  <si>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</si>
  <si>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</si>
  <si>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</si>
  <si>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</si>
  <si>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</si>
  <si>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</si>
  <si>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</si>
  <si>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</si>
  <si>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</si>
  <si>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</si>
  <si>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</si>
  <si>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</si>
  <si>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</si>
  <si>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</si>
  <si>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</si>
  <si>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</si>
  <si>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</si>
  <si>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</si>
  <si>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</si>
  <si>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</si>
  <si>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</si>
  <si>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</si>
  <si>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</si>
  <si>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</si>
  <si>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</si>
  <si>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</si>
  <si>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</si>
  <si>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</si>
  <si>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</si>
  <si>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</si>
  <si>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</si>
  <si>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</si>
  <si>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</si>
  <si>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</si>
  <si>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</si>
  <si>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</si>
  <si>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</si>
  <si>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</si>
  <si>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</si>
  <si>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</si>
  <si>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</si>
  <si>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</si>
  <si>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</si>
  <si>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</si>
  <si>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</si>
  <si>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</si>
  <si>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</si>
  <si>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</si>
  <si>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</si>
  <si>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</si>
  <si>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</si>
  <si>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</si>
  <si>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</si>
  <si>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</si>
  <si>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</si>
  <si>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</si>
  <si>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</si>
  <si>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</si>
  <si>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</si>
  <si>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</si>
  <si>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</si>
  <si>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</si>
  <si>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</si>
  <si>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</si>
  <si>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</si>
  <si>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</si>
  <si>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</si>
  <si>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</si>
  <si>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</si>
  <si>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</si>
  <si>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</si>
  <si>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</si>
  <si>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</si>
  <si>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</si>
  <si>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</si>
  <si>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</si>
  <si>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</si>
  <si>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</si>
  <si>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</si>
  <si>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</si>
  <si>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</si>
  <si>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</si>
  <si>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</si>
  <si>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</si>
  <si>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</si>
  <si>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</si>
  <si>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</si>
  <si>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</si>
  <si>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</si>
  <si>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</si>
  <si>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</si>
  <si>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</si>
  <si>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</si>
  <si>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</si>
  <si>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</si>
  <si>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</si>
  <si>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</si>
  <si>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</si>
  <si>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</si>
  <si>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</si>
  <si>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</si>
  <si>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</si>
  <si>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</si>
  <si>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</si>
  <si>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</si>
  <si>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</si>
  <si>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</si>
  <si>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</si>
  <si>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</si>
  <si>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</si>
  <si>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</si>
  <si>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</si>
  <si>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</si>
  <si>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</si>
  <si>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</si>
  <si>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</si>
  <si>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</si>
  <si>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</si>
  <si>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</si>
  <si>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</si>
  <si>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</si>
  <si>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</si>
  <si>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</si>
  <si>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</si>
  <si>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</si>
  <si>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</si>
  <si>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</si>
  <si>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</si>
  <si>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</si>
  <si>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</si>
  <si>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</si>
  <si>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</si>
  <si>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</si>
  <si>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</si>
  <si>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</si>
  <si>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</si>
  <si>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</si>
  <si>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</si>
  <si>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</si>
  <si>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</si>
  <si>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</si>
  <si>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</si>
  <si>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</si>
  <si>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</si>
  <si>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</si>
  <si>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</si>
  <si>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</si>
  <si>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</si>
  <si>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</si>
  <si>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</si>
  <si>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</si>
  <si>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</si>
  <si>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</si>
  <si>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</si>
  <si>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</si>
  <si>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</si>
  <si>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</si>
  <si>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</si>
  <si>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</si>
  <si>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</si>
  <si>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</si>
  <si>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</si>
  <si>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</si>
  <si>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</si>
  <si>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</si>
  <si>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</si>
  <si>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</si>
  <si>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</si>
  <si>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</si>
  <si>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</si>
  <si>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</si>
  <si>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</si>
  <si>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</si>
  <si>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</si>
  <si>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</si>
  <si>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</si>
  <si>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</si>
  <si>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</si>
  <si>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</si>
  <si>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</si>
  <si>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</si>
  <si>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</si>
  <si>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</si>
  <si>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</si>
  <si>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</si>
  <si>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</si>
  <si>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</si>
  <si>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</si>
  <si>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</si>
  <si>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</si>
  <si>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</si>
  <si>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</si>
  <si>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</si>
  <si>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</si>
  <si>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</si>
  <si>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</si>
  <si>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</si>
  <si>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</si>
  <si>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</si>
  <si>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</si>
  <si>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</si>
  <si>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</si>
  <si>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</si>
  <si>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</si>
  <si>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</si>
  <si>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</si>
  <si>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</si>
  <si>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</si>
  <si>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</si>
  <si>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</si>
  <si>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</si>
  <si>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</si>
  <si>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</si>
  <si>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</si>
  <si>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</si>
  <si>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</si>
  <si>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</si>
  <si>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</si>
  <si>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</si>
  <si>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</si>
  <si>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</si>
  <si>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</si>
  <si>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</si>
  <si>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</si>
  <si>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</si>
  <si>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</si>
  <si>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</si>
  <si>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</si>
  <si>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</si>
  <si>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</si>
  <si>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</si>
  <si>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</si>
  <si>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</si>
  <si>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</si>
  <si>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</si>
  <si>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</si>
  <si>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</si>
  <si>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</si>
  <si>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</si>
  <si>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</si>
  <si>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</si>
  <si>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</si>
  <si>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</si>
  <si>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</si>
  <si>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</si>
  <si>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</si>
  <si>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</si>
  <si>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</si>
  <si>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</si>
  <si>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</si>
  <si>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</si>
  <si>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</si>
  <si>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</si>
  <si>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</si>
  <si>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</si>
  <si>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</si>
  <si>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</si>
  <si>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</si>
  <si>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</si>
  <si>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</si>
  <si>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</si>
  <si>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</si>
  <si>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</si>
  <si>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</si>
  <si>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</si>
  <si>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</si>
  <si>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</si>
  <si>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</si>
  <si>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</si>
  <si>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</si>
  <si>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</si>
  <si>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</si>
  <si>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</si>
  <si>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</si>
  <si>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</si>
  <si>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</si>
  <si>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</si>
  <si>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</si>
  <si>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</si>
  <si>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</si>
  <si>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</si>
  <si>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</si>
  <si>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</si>
  <si>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</si>
  <si>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</si>
  <si>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</si>
  <si>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</si>
  <si>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</si>
  <si>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</si>
  <si>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</si>
  <si>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</si>
  <si>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</si>
  <si>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</si>
  <si>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</si>
  <si>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</si>
  <si>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</si>
  <si>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</si>
  <si>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</si>
  <si>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</si>
  <si>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</si>
  <si>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</si>
  <si>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</si>
  <si>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</si>
  <si>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</si>
  <si>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</si>
  <si>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</si>
  <si>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</si>
  <si>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</si>
  <si>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</si>
  <si>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</si>
  <si>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</si>
  <si>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</si>
  <si>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</si>
  <si>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</si>
  <si>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</si>
  <si>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</si>
  <si>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</si>
  <si>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</si>
  <si>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</si>
  <si>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</si>
  <si>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</si>
  <si>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</si>
  <si>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</si>
  <si>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</si>
  <si>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</si>
  <si>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</si>
  <si>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</si>
  <si>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</si>
  <si>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</si>
  <si>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</si>
  <si>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</si>
  <si>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</si>
  <si>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</si>
  <si>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</si>
  <si>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</si>
  <si>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</si>
  <si>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</si>
  <si>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</si>
  <si>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</si>
  <si>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</si>
  <si>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</si>
  <si>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</si>
  <si>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</si>
  <si>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</si>
  <si>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</si>
  <si>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</si>
  <si>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</si>
  <si>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</si>
  <si>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</si>
  <si>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</si>
  <si>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</si>
  <si>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</si>
  <si>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</si>
  <si>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</si>
  <si>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</si>
  <si>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</si>
  <si>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</si>
  <si>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</si>
  <si>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</si>
  <si>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</si>
  <si>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</si>
  <si>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</si>
  <si>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</si>
  <si>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</si>
  <si>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</si>
  <si>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</si>
  <si>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</si>
  <si>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</si>
  <si>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</si>
  <si>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</si>
  <si>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</si>
  <si>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</si>
  <si>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</si>
  <si>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</si>
  <si>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</si>
  <si>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</si>
  <si>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</si>
  <si>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</si>
  <si>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</si>
  <si>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</si>
  <si>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</si>
  <si>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</si>
  <si>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</si>
  <si>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</si>
  <si>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</si>
  <si>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</si>
  <si>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</si>
  <si>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</si>
  <si>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</si>
  <si>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</si>
  <si>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</si>
  <si>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</si>
  <si>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</si>
  <si>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</si>
  <si>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</si>
  <si>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</si>
  <si>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</si>
  <si>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</si>
  <si>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</si>
  <si>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</si>
  <si>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</si>
  <si>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</si>
  <si>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</si>
  <si>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</si>
  <si>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</si>
  <si>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</si>
  <si>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</si>
  <si>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</si>
  <si>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</si>
  <si>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</si>
  <si>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</si>
  <si>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</si>
  <si>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</si>
  <si>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</si>
  <si>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</si>
  <si>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</si>
  <si>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</si>
  <si>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</si>
  <si>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</si>
  <si>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</si>
  <si>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</si>
  <si>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</si>
  <si>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</si>
  <si>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</si>
  <si>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</si>
  <si>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</si>
  <si>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</si>
  <si>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</si>
  <si>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</si>
  <si>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</si>
  <si>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</si>
  <si>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</si>
  <si>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</si>
  <si>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</si>
  <si>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</si>
  <si>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</si>
  <si>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</si>
  <si>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</si>
  <si>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</si>
  <si>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</si>
  <si>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</si>
  <si>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</si>
  <si>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</si>
  <si>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</si>
  <si>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</si>
  <si>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</si>
  <si>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</si>
  <si>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</si>
  <si>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</si>
  <si>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</si>
  <si>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</si>
  <si>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</si>
  <si>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</si>
  <si>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</si>
  <si>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</si>
  <si>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</si>
  <si>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</si>
  <si>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</si>
  <si>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</si>
  <si>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</si>
  <si>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</si>
  <si>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</si>
  <si>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</si>
  <si>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</si>
  <si>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</si>
  <si>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</si>
  <si>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</si>
  <si>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</si>
  <si>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</si>
  <si>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</si>
  <si>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</si>
  <si>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</si>
  <si>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</si>
  <si>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</si>
  <si>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</si>
  <si>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</si>
  <si>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</si>
  <si>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</si>
  <si>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</si>
  <si>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</si>
  <si>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</si>
  <si>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</si>
  <si>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</si>
  <si>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</si>
  <si>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</si>
  <si>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</si>
  <si>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</si>
  <si>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</si>
  <si>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</si>
  <si>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</si>
  <si>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</si>
  <si>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</si>
  <si>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</si>
  <si>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</si>
  <si>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</si>
  <si>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</si>
  <si>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</si>
  <si>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</si>
  <si>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</si>
  <si>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</si>
  <si>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</si>
  <si>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</si>
  <si>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</si>
  <si>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</si>
  <si>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</si>
  <si>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</si>
  <si>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</si>
  <si>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</si>
  <si>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</si>
  <si>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</si>
  <si>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</si>
  <si>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</si>
  <si>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</si>
  <si>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</si>
  <si>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</si>
  <si>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</si>
  <si>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</si>
  <si>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</si>
  <si>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</si>
  <si>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</si>
  <si>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</si>
  <si>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</si>
  <si>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</si>
  <si>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</si>
  <si>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</si>
  <si>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</si>
  <si>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</si>
  <si>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</si>
  <si>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</si>
  <si>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</si>
  <si>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</si>
  <si>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</si>
  <si>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</si>
  <si>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</si>
  <si>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</si>
  <si>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</si>
  <si>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</si>
  <si>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</si>
  <si>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</si>
  <si>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</si>
  <si>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</si>
  <si>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</si>
  <si>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</si>
  <si>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</si>
  <si>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</si>
  <si>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</si>
  <si>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</si>
  <si>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</si>
  <si>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</si>
  <si>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</si>
  <si>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</si>
  <si>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</si>
  <si>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</si>
  <si>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</si>
  <si>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</si>
  <si>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</si>
  <si>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</si>
  <si>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</si>
  <si>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</si>
  <si>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</si>
  <si>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</si>
  <si>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</si>
  <si>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</si>
  <si>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</si>
  <si>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</si>
  <si>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</si>
  <si>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</si>
  <si>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</si>
  <si>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</si>
  <si>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</si>
  <si>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</si>
  <si>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</si>
  <si>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</si>
  <si>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</si>
  <si>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</si>
  <si>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</si>
  <si>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</si>
  <si>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</si>
  <si>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</si>
  <si>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</si>
  <si>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</si>
  <si>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</si>
  <si>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</si>
  <si>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</si>
  <si>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</si>
  <si>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</si>
  <si>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</si>
  <si>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</si>
  <si>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</si>
  <si>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</si>
  <si>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</si>
  <si>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</si>
  <si>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</si>
  <si>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</si>
  <si>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</si>
  <si>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</si>
  <si>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</si>
  <si>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</si>
  <si>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</si>
  <si>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</si>
  <si>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</si>
  <si>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</si>
  <si>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</si>
  <si>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</si>
  <si>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</si>
  <si>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</si>
  <si>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</si>
  <si>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</si>
  <si>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</si>
  <si>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</si>
  <si>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</si>
  <si>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</si>
  <si>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</si>
  <si>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</si>
  <si>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</si>
  <si>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</si>
  <si>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</si>
  <si>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</si>
  <si>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</si>
  <si>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</si>
  <si>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</si>
  <si>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</si>
  <si>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</si>
  <si>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</si>
  <si>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</si>
  <si>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</si>
  <si>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</si>
  <si>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</si>
  <si>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</si>
  <si>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</si>
  <si>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</si>
  <si>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</si>
  <si>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</si>
  <si>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</si>
  <si>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</si>
  <si>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</si>
  <si>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</si>
  <si>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</si>
  <si>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</si>
  <si>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</si>
  <si>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</si>
  <si>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</si>
  <si>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</si>
  <si>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</si>
  <si>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</si>
  <si>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</si>
  <si>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</si>
  <si>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</si>
  <si>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</si>
  <si>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</si>
  <si>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</si>
  <si>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</si>
  <si>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</si>
  <si>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</si>
  <si>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</si>
  <si>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</si>
  <si>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</si>
  <si>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</si>
  <si>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</si>
  <si>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</si>
  <si>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</si>
  <si>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</si>
  <si>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</si>
  <si>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</si>
  <si>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</si>
  <si>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</si>
  <si>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</si>
  <si>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</si>
  <si>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</si>
  <si>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</si>
  <si>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</si>
  <si>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</si>
  <si>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</si>
  <si>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</si>
  <si>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</si>
  <si>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</si>
  <si>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</si>
  <si>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</si>
  <si>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</si>
  <si>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</si>
  <si>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</si>
  <si>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</si>
  <si>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</si>
  <si>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</si>
  <si>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</si>
  <si>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</si>
  <si>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</si>
  <si>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</si>
  <si>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</si>
  <si>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</si>
  <si>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</si>
  <si>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</si>
  <si>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</si>
  <si>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</si>
  <si>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</si>
  <si>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</si>
  <si>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</si>
  <si>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</si>
  <si>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</si>
  <si>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</si>
  <si>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</si>
  <si>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</si>
  <si>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</si>
  <si>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</si>
  <si>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</si>
  <si>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</si>
  <si>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</si>
  <si>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</si>
  <si>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</si>
  <si>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</si>
  <si>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</si>
  <si>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</si>
  <si>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</si>
  <si>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</si>
  <si>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</si>
  <si>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</si>
  <si>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</si>
  <si>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</si>
  <si>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</si>
  <si>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</si>
  <si>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</si>
  <si>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</si>
  <si>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</si>
  <si>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</si>
  <si>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</si>
  <si>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</si>
  <si>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</si>
  <si>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</si>
  <si>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</si>
  <si>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</si>
  <si>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</si>
  <si>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</si>
  <si>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</si>
  <si>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</si>
  <si>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</si>
  <si>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</si>
  <si>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</si>
  <si>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</si>
  <si>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</si>
  <si>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</si>
  <si>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</si>
  <si>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</si>
  <si>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</si>
  <si>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</si>
  <si>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</si>
  <si>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</si>
  <si>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</si>
  <si>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</si>
  <si>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</si>
  <si>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</si>
  <si>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</si>
  <si>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</si>
  <si>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</si>
  <si>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</si>
  <si>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</si>
  <si>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</si>
  <si>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</si>
  <si>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</si>
  <si>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</si>
  <si>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</si>
  <si>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</si>
  <si>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</si>
  <si>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</si>
  <si>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</si>
  <si>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</si>
  <si>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</si>
  <si>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</si>
  <si>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</si>
  <si>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</si>
  <si>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</si>
  <si>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</si>
  <si>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</si>
  <si>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</si>
  <si>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</si>
  <si>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</si>
  <si>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</si>
  <si>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</si>
  <si>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</si>
  <si>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</si>
  <si>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</si>
  <si>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</si>
  <si>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</si>
  <si>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</si>
  <si>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</si>
  <si>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</si>
  <si>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</si>
  <si>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</si>
  <si>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</si>
  <si>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</si>
  <si>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</si>
  <si>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</si>
  <si>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</si>
  <si>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</si>
  <si>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</si>
  <si>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</si>
  <si>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</si>
  <si>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</si>
  <si>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</si>
  <si>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</si>
  <si>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</si>
  <si>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</si>
  <si>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</si>
  <si>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</si>
  <si>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</si>
  <si>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</si>
  <si>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</si>
  <si>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</si>
  <si>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</si>
  <si>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</si>
  <si>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</si>
  <si>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</si>
  <si>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</si>
  <si>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</si>
  <si>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</si>
  <si>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</si>
  <si>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</si>
  <si>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</si>
  <si>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</si>
  <si>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</si>
  <si>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</si>
  <si>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</si>
  <si>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</si>
  <si>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</si>
  <si>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</si>
  <si>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</si>
  <si>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</si>
  <si>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</si>
  <si>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</si>
  <si>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</si>
  <si>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</si>
  <si>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</si>
  <si>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</si>
  <si>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</si>
  <si>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</si>
  <si>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</si>
  <si>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</si>
  <si>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</si>
  <si>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</si>
  <si>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</si>
  <si>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</si>
  <si>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</si>
  <si>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</si>
  <si>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</si>
  <si>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</si>
  <si>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</si>
  <si>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</si>
  <si>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</si>
  <si>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</si>
  <si>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</si>
  <si>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</si>
  <si>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</si>
  <si>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</si>
  <si>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</si>
  <si>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</si>
  <si>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</si>
  <si>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</si>
  <si>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</si>
  <si>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</si>
  <si>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</si>
  <si>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</si>
  <si>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</si>
  <si>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</si>
  <si>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</si>
  <si>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</si>
  <si>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</si>
  <si>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</si>
  <si>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</si>
  <si>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</si>
  <si>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</si>
  <si>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</si>
  <si>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</si>
  <si>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</si>
  <si>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</si>
  <si>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</si>
  <si>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</si>
  <si>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</si>
  <si>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</si>
  <si>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</si>
  <si>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</si>
  <si>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</si>
  <si>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</si>
  <si>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</si>
  <si>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</si>
  <si>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</si>
  <si>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</si>
  <si>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</si>
  <si>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</si>
  <si>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</si>
  <si>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</si>
  <si>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</si>
  <si>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</si>
  <si>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</si>
  <si>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</si>
  <si>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</si>
  <si>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</si>
  <si>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</si>
  <si>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</si>
  <si>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</si>
  <si>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</si>
  <si>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</si>
  <si>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</si>
  <si>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</si>
  <si>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</si>
  <si>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</si>
  <si>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</si>
  <si>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</si>
  <si>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</si>
  <si>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</si>
  <si>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</si>
  <si>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</si>
  <si>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</si>
  <si>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</si>
  <si>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</si>
  <si>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</si>
  <si>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</si>
  <si>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</si>
  <si>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</si>
  <si>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</si>
  <si>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</si>
  <si>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</si>
  <si>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</si>
  <si>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</si>
  <si>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</si>
  <si>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</si>
  <si>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</si>
  <si>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</si>
  <si>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</si>
  <si>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</si>
  <si>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</si>
  <si>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</si>
  <si>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</si>
  <si>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</si>
  <si>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</si>
  <si>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</si>
  <si>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</si>
  <si>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</si>
  <si>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</si>
  <si>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</si>
  <si>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</si>
  <si>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</si>
  <si>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</si>
  <si>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</si>
  <si>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</si>
  <si>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</si>
  <si>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</si>
  <si>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</si>
  <si>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</si>
  <si>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</si>
  <si>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</si>
  <si>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</si>
  <si>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</si>
  <si>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</si>
  <si>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</si>
  <si>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</si>
  <si>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</si>
  <si>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</si>
  <si>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</si>
  <si>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</si>
  <si>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</si>
  <si>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</si>
  <si>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</si>
  <si>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</si>
  <si>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</si>
  <si>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</si>
  <si>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</si>
  <si>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</si>
  <si>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</si>
  <si>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</si>
  <si>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</si>
  <si>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</si>
  <si>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</si>
  <si>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</si>
  <si>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</si>
  <si>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</si>
  <si>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</si>
  <si>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</si>
  <si>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</si>
  <si>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</si>
  <si>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</si>
  <si>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</si>
  <si>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</si>
  <si>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</si>
  <si>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</si>
  <si>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</si>
  <si>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</si>
  <si>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</si>
  <si>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</si>
  <si>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</si>
  <si>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</si>
  <si>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</si>
  <si>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</si>
  <si>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</si>
  <si>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</si>
  <si>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</si>
  <si>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</si>
  <si>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</si>
  <si>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</si>
  <si>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</si>
  <si>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</si>
  <si>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</si>
  <si>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</si>
  <si>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</si>
  <si>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</si>
  <si>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</si>
  <si>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</si>
  <si>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</si>
  <si>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</si>
  <si>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</si>
  <si>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</si>
  <si>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</si>
  <si>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</si>
  <si>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</si>
  <si>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</si>
  <si>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</si>
  <si>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</si>
  <si>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</si>
  <si>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</si>
  <si>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</si>
  <si>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</si>
  <si>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</si>
  <si>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</si>
  <si>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</si>
  <si>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</si>
  <si>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</si>
  <si>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</si>
  <si>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</si>
  <si>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</si>
  <si>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</si>
  <si>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</si>
  <si>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</si>
  <si>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</si>
  <si>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</si>
  <si>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</si>
  <si>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</si>
  <si>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</si>
  <si>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</si>
  <si>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</si>
  <si>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</si>
  <si>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</si>
  <si>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</si>
  <si>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</si>
  <si>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</si>
  <si>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</si>
  <si>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</si>
  <si>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</si>
  <si>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</si>
  <si>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</si>
  <si>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</si>
  <si>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</si>
  <si>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</si>
  <si>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</si>
  <si>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</si>
  <si>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</si>
  <si>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</si>
  <si>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</si>
  <si>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</si>
  <si>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</si>
  <si>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</si>
  <si>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</si>
  <si>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</si>
  <si>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</si>
  <si>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</si>
  <si>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</si>
  <si>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</si>
  <si>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</si>
  <si>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</si>
  <si>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</si>
  <si>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</si>
  <si>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</si>
  <si>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</si>
  <si>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</si>
  <si>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</si>
  <si>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</si>
  <si>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</si>
  <si>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</si>
  <si>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</si>
  <si>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</si>
  <si>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</si>
  <si>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</si>
  <si>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</si>
  <si>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</si>
  <si>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</si>
  <si>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</si>
  <si>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</si>
  <si>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</si>
  <si>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</si>
  <si>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</si>
  <si>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</si>
  <si>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</si>
  <si>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</si>
  <si>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</si>
  <si>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</si>
  <si>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</si>
  <si>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</si>
  <si>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</si>
  <si>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</si>
  <si>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</si>
  <si>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</si>
  <si>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</si>
  <si>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</si>
  <si>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</si>
  <si>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</si>
  <si>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</si>
  <si>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</si>
  <si>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</si>
  <si>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</si>
  <si>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</si>
  <si>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</si>
  <si>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</si>
  <si>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</si>
  <si>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</si>
  <si>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</si>
  <si>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</si>
  <si>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</si>
  <si>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</si>
  <si>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</si>
  <si>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</si>
  <si>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</si>
  <si>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</si>
  <si>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</si>
  <si>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</si>
  <si>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</si>
  <si>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</si>
  <si>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</si>
  <si>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</si>
  <si>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</si>
  <si>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</si>
  <si>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</si>
  <si>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</si>
  <si>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</si>
  <si>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</si>
  <si>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</si>
  <si>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</si>
  <si>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</si>
  <si>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</si>
  <si>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</si>
  <si>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</si>
  <si>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</si>
  <si>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</si>
  <si>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</si>
  <si>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</si>
  <si>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</si>
  <si>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</si>
  <si>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</si>
  <si>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</si>
  <si>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</si>
  <si>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</si>
  <si>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</si>
  <si>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</si>
  <si>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</si>
  <si>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</si>
  <si>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</si>
  <si>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</si>
  <si>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</si>
  <si>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</si>
  <si>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</si>
  <si>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</si>
  <si>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</si>
  <si>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</si>
  <si>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</si>
  <si>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</si>
  <si>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</si>
  <si>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</si>
  <si>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</si>
  <si>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</si>
  <si>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</si>
  <si>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</si>
  <si>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</si>
  <si>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</si>
  <si>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</si>
  <si>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</si>
  <si>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</si>
  <si>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</si>
  <si>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</si>
  <si>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</si>
  <si>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</si>
  <si>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</si>
  <si>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</si>
  <si>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</si>
  <si>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</si>
  <si>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</si>
  <si>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</si>
  <si>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</si>
  <si>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</si>
  <si>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</si>
  <si>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</si>
  <si>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</si>
  <si>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</si>
  <si>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</si>
  <si>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</si>
  <si>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</si>
  <si>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</si>
  <si>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</si>
  <si>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</si>
  <si>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</si>
  <si>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</si>
  <si>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</si>
  <si>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</si>
  <si>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</si>
  <si>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</si>
  <si>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</si>
  <si>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</si>
  <si>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</si>
  <si>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</si>
  <si>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</si>
  <si>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</si>
  <si>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</si>
  <si>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</si>
  <si>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</si>
  <si>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</si>
  <si>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</si>
  <si>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</si>
  <si>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</si>
  <si>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</si>
  <si>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</si>
  <si>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</si>
  <si>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</si>
  <si>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</si>
  <si>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</si>
  <si>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</si>
  <si>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</si>
  <si>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</si>
  <si>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</si>
  <si>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</si>
  <si>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</si>
  <si>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</si>
  <si>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</si>
  <si>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</si>
  <si>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</si>
  <si>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</si>
  <si>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</si>
  <si>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</si>
  <si>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</si>
  <si>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</si>
  <si>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</si>
  <si>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</si>
  <si>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</si>
  <si>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</si>
  <si>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</si>
  <si>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</si>
  <si>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</si>
  <si>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</si>
  <si>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</si>
  <si>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</si>
  <si>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</si>
  <si>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</si>
  <si>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</si>
  <si>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</si>
  <si>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</si>
  <si>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</si>
  <si>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</si>
  <si>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</si>
  <si>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</si>
  <si>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</si>
  <si>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</si>
  <si>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</si>
  <si>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</si>
  <si>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</si>
  <si>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</si>
  <si>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</si>
  <si>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</si>
  <si>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</si>
  <si>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</si>
  <si>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</si>
  <si>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</si>
  <si>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</si>
  <si>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</si>
  <si>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</si>
  <si>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</si>
  <si>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</si>
  <si>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</si>
  <si>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</si>
  <si>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</si>
  <si>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</si>
  <si>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</si>
  <si>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</si>
  <si>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</si>
  <si>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</si>
  <si>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</si>
  <si>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</si>
  <si>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</si>
  <si>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</si>
  <si>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</si>
  <si>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</si>
  <si>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</si>
  <si>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</si>
  <si>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</si>
  <si>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</si>
  <si>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</si>
  <si>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</si>
  <si>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</si>
  <si>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</si>
  <si>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</si>
  <si>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</si>
  <si>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</si>
  <si>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</si>
  <si>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</si>
  <si>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</si>
  <si>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</si>
  <si>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</si>
  <si>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</si>
  <si>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</si>
  <si>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</si>
  <si>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</si>
  <si>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</si>
  <si>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</si>
  <si>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</si>
  <si>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</si>
  <si>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</si>
  <si>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</si>
  <si>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</si>
  <si>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</si>
  <si>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</si>
  <si>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</si>
  <si>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</si>
  <si>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</si>
  <si>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</si>
  <si>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</si>
  <si>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</si>
  <si>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</si>
  <si>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</si>
  <si>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</si>
  <si>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</si>
  <si>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</si>
  <si>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</si>
  <si>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</si>
  <si>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</si>
  <si>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</si>
  <si>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</si>
  <si>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</si>
  <si>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</si>
  <si>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</si>
  <si>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</si>
  <si>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</si>
  <si>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</si>
  <si>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</si>
  <si>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</si>
  <si>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</si>
  <si>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</si>
  <si>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</si>
  <si>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</si>
  <si>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</si>
  <si>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</si>
  <si>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</si>
  <si>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</si>
  <si>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</si>
  <si>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</si>
  <si>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</si>
  <si>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</si>
  <si>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</si>
  <si>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</si>
  <si>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</si>
  <si>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</si>
  <si>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</si>
  <si>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</si>
  <si>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</si>
  <si>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</si>
  <si>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</si>
  <si>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</si>
  <si>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</si>
  <si>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</si>
  <si>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</si>
  <si>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</si>
  <si>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</si>
  <si>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</si>
  <si>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</si>
  <si>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</si>
  <si>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</si>
  <si>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</si>
  <si>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</si>
  <si>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</si>
  <si>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</si>
  <si>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</si>
  <si>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</si>
  <si>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</si>
  <si>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</si>
  <si>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</si>
  <si>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</si>
  <si>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</si>
  <si>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</si>
  <si>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</si>
  <si>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</si>
  <si>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</si>
  <si>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</si>
  <si>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</si>
  <si>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</si>
  <si>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</si>
  <si>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</si>
  <si>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</si>
  <si>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</si>
  <si>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</si>
  <si>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</si>
  <si>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</si>
  <si>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</si>
  <si>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</si>
  <si>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</si>
  <si>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</si>
  <si>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</si>
  <si>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</si>
  <si>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</si>
  <si>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</si>
  <si>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</si>
  <si>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</si>
  <si>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</si>
  <si>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</si>
  <si>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</si>
  <si>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</si>
  <si>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</si>
  <si>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</si>
  <si>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</si>
  <si>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</si>
  <si>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</si>
  <si>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</si>
  <si>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</si>
  <si>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</si>
  <si>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</si>
  <si>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</si>
  <si>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</si>
  <si>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</si>
  <si>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</si>
  <si>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</si>
  <si>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</si>
  <si>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</si>
  <si>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</si>
  <si>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</si>
  <si>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</si>
  <si>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</si>
  <si>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</si>
  <si>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</si>
  <si>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</si>
  <si>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</si>
  <si>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</si>
  <si>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</si>
  <si>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</si>
  <si>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</si>
  <si>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</si>
  <si>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</si>
  <si>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</si>
  <si>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</si>
  <si>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</si>
  <si>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</si>
  <si>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</si>
  <si>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</si>
  <si>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</si>
  <si>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</si>
  <si>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</si>
  <si>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</si>
  <si>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</si>
  <si>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</si>
  <si>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</si>
  <si>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</si>
  <si>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</si>
  <si>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</si>
  <si>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</si>
  <si>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</si>
  <si>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</si>
  <si>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</si>
  <si>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</si>
  <si>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</si>
  <si>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</si>
  <si>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</si>
  <si>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</si>
  <si>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</si>
  <si>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</si>
  <si>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</si>
  <si>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</si>
  <si>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</si>
  <si>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</si>
  <si>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</si>
  <si>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</si>
  <si>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</si>
  <si>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</si>
  <si>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</si>
  <si>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</si>
  <si>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</si>
  <si>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</si>
  <si>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</si>
  <si>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</si>
  <si>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</si>
  <si>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</si>
  <si>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</si>
  <si>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</si>
  <si>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</si>
  <si>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</si>
  <si>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</si>
  <si>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</si>
  <si>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</si>
  <si>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</si>
  <si>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</si>
  <si>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</si>
  <si>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</si>
  <si>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</si>
  <si>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</si>
  <si>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</si>
  <si>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</si>
  <si>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</si>
  <si>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</si>
  <si>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</si>
  <si>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</si>
  <si>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</si>
  <si>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</si>
  <si>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</si>
  <si>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</si>
  <si>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</si>
  <si>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</si>
  <si>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</si>
  <si>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</si>
  <si>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</si>
  <si>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</si>
  <si>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</si>
  <si>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</si>
  <si>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</si>
  <si>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</si>
  <si>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</si>
  <si>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</si>
  <si>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</si>
  <si>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</si>
  <si>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</si>
  <si>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</si>
  <si>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</si>
  <si>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</si>
  <si>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</si>
  <si>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</si>
  <si>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</si>
  <si>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</si>
  <si>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</si>
  <si>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</si>
  <si>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</si>
  <si>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</si>
  <si>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</si>
  <si>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</si>
  <si>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</si>
  <si>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</si>
  <si>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</si>
  <si>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</si>
  <si>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</si>
  <si>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</si>
  <si>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</si>
  <si>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</si>
  <si>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</si>
  <si>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</si>
  <si>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</si>
  <si>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</si>
  <si>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</si>
  <si>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</si>
  <si>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</si>
  <si>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</si>
  <si>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</si>
  <si>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</si>
  <si>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</si>
  <si>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</si>
  <si>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</si>
  <si>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</si>
  <si>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</si>
  <si>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</si>
  <si>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</si>
  <si>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</si>
  <si>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</si>
  <si>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</si>
  <si>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</si>
  <si>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</si>
  <si>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</si>
  <si>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</si>
  <si>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</si>
  <si>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</si>
  <si>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</si>
  <si>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</si>
  <si>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</si>
  <si>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</si>
  <si>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</si>
  <si>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</si>
  <si>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</si>
  <si>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</si>
  <si>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</si>
  <si>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</si>
  <si>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</si>
  <si>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</si>
  <si>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</si>
  <si>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</si>
  <si>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</si>
  <si>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</si>
  <si>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</si>
  <si>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</si>
  <si>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</si>
  <si>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</si>
  <si>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</si>
  <si>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</si>
  <si>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</si>
  <si>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</si>
  <si>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</si>
  <si>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</si>
  <si>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</si>
  <si>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</si>
  <si>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</si>
  <si>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</si>
  <si>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</si>
  <si>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</si>
  <si>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</si>
  <si>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</si>
  <si>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</si>
  <si>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</si>
  <si>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</si>
  <si>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</si>
  <si>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</si>
  <si>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</si>
  <si>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</si>
  <si>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</si>
  <si>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</si>
  <si>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</si>
  <si>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</si>
  <si>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</si>
  <si>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</si>
  <si>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</si>
  <si>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</si>
  <si>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</si>
  <si>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</si>
  <si>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</si>
  <si>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</si>
  <si>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</si>
  <si>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</si>
  <si>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</si>
  <si>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</si>
  <si>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</si>
  <si>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</si>
  <si>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</si>
  <si>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</si>
  <si>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</si>
  <si>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</si>
  <si>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</si>
  <si>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</si>
  <si>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</si>
  <si>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</si>
  <si>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</si>
  <si>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</si>
  <si>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</si>
  <si>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</si>
  <si>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</si>
  <si>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</si>
  <si>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</si>
  <si>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</si>
  <si>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</si>
  <si>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</si>
  <si>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</si>
  <si>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</si>
  <si>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</si>
  <si>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</si>
  <si>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</si>
  <si>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</si>
  <si>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</si>
  <si>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</si>
  <si>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</si>
  <si>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</si>
  <si>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</si>
  <si>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</si>
  <si>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</si>
  <si>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</si>
  <si>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</si>
  <si>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</si>
  <si>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</si>
  <si>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</si>
  <si>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</si>
  <si>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</si>
  <si>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</si>
  <si>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</si>
  <si>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</si>
  <si>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</si>
  <si>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</si>
  <si>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</si>
  <si>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</si>
  <si>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</si>
  <si>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</si>
  <si>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</si>
  <si>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</si>
  <si>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</si>
  <si>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</si>
  <si>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</si>
  <si>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</si>
  <si>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</si>
  <si>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</si>
  <si>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</si>
  <si>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</si>
  <si>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</si>
  <si>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</si>
  <si>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</si>
  <si>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</si>
  <si>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</si>
  <si>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</si>
  <si>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</si>
  <si>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</si>
  <si>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</si>
  <si>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</si>
  <si>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</si>
  <si>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</si>
  <si>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</si>
  <si>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</si>
  <si>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</si>
  <si>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</si>
  <si>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</si>
  <si>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</si>
  <si>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</si>
  <si>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</si>
  <si>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</si>
  <si>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</si>
  <si>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</si>
  <si>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</si>
  <si>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</si>
  <si>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</si>
  <si>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</si>
  <si>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</si>
  <si>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</si>
  <si>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</si>
  <si>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</si>
  <si>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</si>
  <si>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</si>
  <si>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</si>
  <si>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</si>
  <si>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</si>
  <si>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</si>
  <si>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</si>
  <si>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</si>
  <si>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</si>
  <si>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</si>
  <si>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</si>
  <si>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</si>
  <si>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</si>
  <si>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</si>
  <si>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</si>
  <si>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</si>
  <si>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</si>
  <si>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</si>
  <si>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</si>
  <si>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</si>
  <si>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</si>
  <si>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</si>
  <si>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</si>
  <si>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</si>
  <si>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</si>
  <si>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</si>
  <si>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</si>
  <si>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</si>
  <si>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</si>
  <si>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</si>
  <si>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</si>
  <si>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</si>
  <si>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</si>
  <si>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</si>
  <si>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</si>
  <si>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</si>
  <si>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</si>
  <si>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</si>
  <si>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</si>
  <si>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</si>
  <si>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</si>
  <si>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</si>
  <si>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</si>
  <si>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</si>
  <si>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</si>
  <si>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</si>
  <si>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</si>
  <si>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</si>
  <si>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</si>
  <si>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</si>
  <si>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</si>
  <si>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</si>
  <si>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</si>
  <si>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</si>
  <si>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</si>
  <si>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</si>
  <si>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</si>
  <si>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</si>
  <si>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</si>
  <si>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</si>
  <si>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</si>
  <si>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</si>
  <si>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</si>
  <si>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</si>
  <si>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</si>
  <si>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</si>
  <si>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</si>
  <si>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</si>
  <si>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</si>
  <si>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</si>
  <si>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</si>
  <si>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</si>
  <si>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</si>
  <si>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</si>
  <si>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</si>
  <si>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</si>
  <si>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</si>
  <si>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</si>
  <si>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</si>
  <si>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</si>
  <si>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</si>
  <si>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</si>
  <si>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</si>
  <si>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</si>
  <si>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</si>
  <si>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</si>
  <si>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</si>
  <si>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</si>
  <si>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</si>
  <si>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</si>
  <si>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</si>
  <si>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</si>
  <si>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</si>
  <si>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</si>
  <si>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</si>
  <si>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</si>
  <si>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</si>
  <si>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</si>
  <si>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</si>
  <si>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</si>
  <si>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</si>
  <si>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</si>
  <si>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</si>
  <si>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</si>
  <si>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</si>
  <si>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</si>
  <si>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</si>
  <si>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</si>
  <si>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</si>
  <si>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</si>
  <si>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</si>
  <si>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</si>
  <si>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</si>
  <si>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</si>
  <si>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</si>
  <si>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</si>
  <si>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</si>
  <si>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</si>
  <si>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</si>
  <si>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</si>
  <si>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</si>
  <si>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</si>
  <si>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</si>
  <si>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</si>
  <si>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</si>
  <si>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</si>
  <si>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</si>
  <si>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</si>
  <si>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</si>
  <si>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</si>
  <si>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</si>
  <si>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</si>
  <si>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</si>
  <si>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</si>
  <si>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</si>
  <si>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</si>
  <si>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</si>
  <si>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</si>
  <si>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</si>
  <si>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</si>
  <si>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</si>
  <si>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</si>
  <si>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</si>
  <si>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</si>
  <si>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</si>
  <si>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</si>
  <si>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</si>
  <si>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</si>
  <si>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</si>
  <si>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</si>
  <si>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</si>
  <si>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</si>
  <si>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</si>
  <si>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</si>
  <si>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</si>
  <si>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</si>
  <si>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</si>
  <si>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</si>
  <si>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</si>
  <si>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</si>
  <si>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</si>
  <si>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</si>
  <si>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</si>
  <si>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</si>
  <si>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</si>
  <si>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</si>
  <si>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</si>
  <si>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</si>
  <si>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</si>
  <si>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</si>
  <si>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</si>
  <si>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</si>
  <si>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</si>
  <si>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</si>
  <si>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</si>
  <si>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</si>
  <si>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</si>
  <si>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</si>
  <si>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</si>
  <si>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</si>
  <si>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</si>
  <si>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</si>
  <si>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</si>
  <si>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</si>
  <si>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</si>
  <si>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</si>
  <si>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</si>
  <si>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</si>
  <si>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</si>
  <si>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</si>
  <si>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</si>
  <si>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</si>
  <si>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</si>
  <si>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</si>
  <si>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</si>
  <si>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</si>
  <si>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</si>
  <si>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</si>
  <si>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</si>
  <si>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</si>
  <si>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</si>
  <si>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</si>
  <si>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</si>
  <si>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</si>
  <si>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</si>
  <si>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</si>
  <si>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</si>
  <si>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</si>
  <si>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</si>
  <si>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</si>
  <si>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</si>
  <si>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</si>
  <si>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</si>
  <si>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</si>
  <si>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</si>
  <si>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</si>
  <si>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</si>
  <si>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</si>
  <si>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</si>
  <si>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</si>
  <si>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</si>
  <si>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</si>
  <si>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</si>
  <si>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</si>
  <si>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</si>
  <si>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</si>
  <si>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</si>
  <si>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</si>
  <si>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</si>
  <si>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</si>
  <si>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</si>
  <si>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</si>
  <si>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</si>
  <si>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</si>
  <si>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</si>
  <si>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</si>
  <si>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</si>
  <si>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</si>
  <si>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</si>
  <si>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</si>
  <si>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</si>
  <si>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</si>
  <si>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</si>
  <si>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</si>
  <si>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</si>
  <si>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</si>
  <si>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</si>
  <si>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</si>
  <si>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</si>
  <si>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</si>
  <si>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</si>
  <si>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</si>
  <si>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</si>
  <si>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</si>
  <si>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</si>
  <si>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</si>
  <si>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</si>
  <si>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</si>
  <si>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</si>
  <si>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</si>
  <si>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</si>
  <si>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</si>
  <si>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</si>
  <si>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</si>
  <si>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</si>
  <si>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</si>
  <si>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</si>
  <si>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</si>
  <si>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</si>
  <si>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</si>
  <si>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</si>
  <si>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</si>
  <si>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</si>
  <si>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</si>
  <si>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</si>
  <si>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</si>
  <si>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</si>
  <si>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</si>
  <si>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</si>
  <si>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</si>
  <si>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</si>
  <si>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</si>
  <si>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</si>
  <si>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</si>
  <si>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</si>
  <si>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</si>
  <si>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</si>
  <si>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</si>
  <si>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</si>
  <si>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</si>
  <si>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</si>
  <si>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</si>
  <si>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</si>
  <si>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</si>
  <si>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</si>
  <si>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</si>
  <si>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</si>
  <si>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</si>
  <si>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</si>
  <si>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</si>
  <si>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</si>
  <si>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</si>
  <si>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</si>
  <si>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</si>
  <si>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</si>
  <si>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</si>
  <si>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</si>
  <si>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</si>
  <si>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</si>
  <si>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</si>
  <si>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</si>
  <si>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</si>
  <si>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</si>
  <si>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</si>
  <si>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</si>
  <si>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</si>
  <si>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</si>
  <si>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</si>
  <si>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</si>
  <si>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</si>
  <si>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</si>
  <si>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</si>
  <si>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</si>
  <si>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</si>
  <si>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</si>
  <si>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</si>
  <si>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</si>
  <si>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</si>
  <si>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</si>
  <si>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</si>
  <si>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</si>
  <si>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</si>
  <si>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</si>
  <si>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</si>
  <si>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</si>
  <si>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</si>
  <si>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</si>
  <si>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</si>
  <si>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</si>
  <si>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</si>
  <si>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</si>
  <si>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</si>
  <si>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</si>
  <si>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</si>
  <si>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</si>
  <si>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</si>
  <si>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</si>
  <si>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</si>
  <si>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</si>
  <si>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</si>
  <si>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</si>
  <si>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</si>
  <si>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</si>
  <si>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</si>
  <si>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</si>
  <si>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</si>
  <si>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</si>
  <si>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</si>
  <si>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</si>
  <si>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</si>
  <si>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</si>
  <si>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</si>
  <si>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</si>
  <si>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</si>
  <si>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</si>
  <si>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</si>
  <si>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</si>
  <si>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</si>
  <si>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</si>
  <si>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</si>
  <si>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</si>
  <si>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</si>
  <si>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</si>
  <si>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</si>
  <si>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</si>
  <si>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</si>
  <si>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</si>
  <si>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</si>
  <si>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</si>
  <si>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</si>
  <si>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</si>
  <si>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</si>
  <si>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</si>
  <si>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</si>
  <si>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</si>
  <si>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</si>
  <si>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</si>
  <si>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</si>
  <si>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</si>
  <si>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</si>
  <si>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</si>
  <si>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</si>
  <si>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</si>
  <si>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</si>
  <si>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</si>
  <si>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</si>
  <si>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</si>
  <si>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</si>
  <si>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</si>
  <si>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</si>
  <si>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</si>
  <si>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</si>
  <si>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</si>
  <si>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</si>
  <si>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</si>
  <si>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</si>
  <si>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</si>
  <si>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</si>
  <si>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</si>
  <si>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</si>
  <si>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</si>
  <si>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</si>
  <si>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</si>
  <si>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</si>
  <si>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</si>
  <si>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</si>
  <si>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</si>
  <si>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</si>
  <si>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</si>
  <si>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</si>
  <si>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</si>
  <si>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</si>
  <si>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</si>
  <si>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</si>
  <si>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</si>
  <si>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</si>
  <si>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</si>
  <si>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</si>
  <si>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</si>
  <si>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</si>
  <si>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</si>
  <si>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</si>
  <si>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</si>
  <si>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</si>
  <si>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</si>
  <si>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</si>
  <si>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</si>
  <si>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</si>
  <si>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</si>
  <si>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</si>
  <si>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</si>
  <si>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</si>
  <si>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</si>
  <si>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</si>
  <si>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</si>
  <si>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</si>
  <si>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</si>
  <si>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</si>
  <si>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</si>
  <si>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</si>
  <si>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</si>
  <si>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</si>
  <si>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</si>
  <si>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</si>
  <si>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</si>
  <si>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</si>
  <si>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</si>
  <si>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</si>
  <si>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</si>
  <si>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</si>
  <si>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</si>
  <si>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</si>
  <si>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</si>
  <si>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</si>
  <si>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</si>
  <si>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</si>
  <si>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</si>
  <si>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</si>
  <si>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</si>
  <si>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</si>
  <si>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</si>
  <si>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</si>
  <si>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</si>
  <si>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</si>
  <si>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</si>
  <si>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</si>
  <si>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</si>
  <si>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</si>
  <si>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</si>
  <si>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</si>
  <si>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</si>
  <si>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</si>
  <si>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</si>
  <si>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</si>
  <si>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</si>
  <si>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</si>
  <si>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</si>
  <si>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</si>
  <si>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</si>
  <si>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</si>
  <si>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</si>
  <si>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</si>
  <si>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</si>
  <si>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</si>
  <si>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</si>
  <si>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</si>
  <si>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</si>
  <si>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</si>
  <si>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</si>
  <si>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</si>
  <si>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</si>
  <si>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</si>
  <si>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</si>
  <si>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</si>
  <si>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</si>
  <si>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</si>
  <si>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</si>
  <si>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</si>
  <si>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</si>
  <si>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</si>
  <si>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</si>
  <si>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</si>
  <si>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</si>
  <si>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</si>
  <si>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</si>
  <si>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</si>
  <si>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</si>
  <si>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</si>
  <si>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</si>
  <si>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</si>
  <si>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</si>
  <si>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</si>
  <si>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</si>
  <si>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</si>
  <si>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</si>
  <si>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</si>
  <si>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</si>
  <si>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</si>
  <si>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</si>
  <si>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</si>
  <si>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</si>
  <si>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</si>
  <si>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</si>
  <si>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</si>
  <si>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</si>
  <si>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</si>
  <si>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</si>
  <si>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</si>
  <si>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</si>
  <si>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</si>
  <si>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</si>
  <si>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</si>
  <si>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</si>
  <si>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</si>
  <si>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</si>
  <si>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</si>
  <si>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</si>
  <si>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</si>
  <si>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</si>
  <si>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</si>
  <si>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</si>
  <si>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</si>
  <si>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</si>
  <si>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</si>
  <si>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</si>
  <si>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</si>
  <si>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</si>
  <si>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</si>
  <si>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</si>
  <si>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</si>
  <si>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</si>
  <si>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</si>
  <si>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</si>
  <si>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</si>
  <si>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</si>
  <si>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</si>
  <si>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</si>
  <si>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</si>
  <si>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</si>
  <si>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</si>
  <si>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</si>
  <si>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</si>
  <si>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</si>
  <si>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</si>
  <si>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</si>
  <si>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</si>
  <si>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</si>
  <si>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</si>
  <si>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</si>
  <si>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</si>
  <si>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</si>
  <si>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</si>
  <si>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</si>
  <si>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</si>
  <si>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</si>
  <si>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</si>
  <si>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</si>
  <si>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</si>
  <si>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</si>
  <si>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</si>
  <si>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</si>
  <si>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</si>
  <si>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</si>
  <si>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</si>
  <si>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</si>
  <si>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</si>
  <si>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</si>
  <si>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</si>
  <si>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</si>
  <si>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</si>
  <si>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</si>
  <si>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</si>
  <si>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</si>
  <si>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</si>
  <si>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</si>
  <si>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</si>
  <si>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</si>
  <si>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</si>
  <si>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</si>
  <si>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</si>
  <si>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</si>
  <si>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</si>
  <si>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</si>
  <si>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</si>
  <si>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</si>
  <si>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</si>
  <si>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</si>
  <si>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</si>
  <si>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</si>
  <si>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</si>
  <si>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</si>
  <si>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</si>
  <si>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</si>
  <si>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</si>
  <si>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</si>
  <si>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</si>
  <si>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</si>
  <si>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</si>
  <si>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</si>
  <si>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</si>
  <si>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</si>
  <si>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</si>
  <si>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</si>
  <si>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</si>
  <si>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</si>
  <si>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</si>
  <si>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</si>
  <si>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</si>
  <si>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</si>
  <si>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</si>
  <si>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</si>
  <si>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</si>
  <si>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</si>
  <si>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</si>
  <si>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</si>
  <si>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</si>
  <si>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</si>
  <si>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</si>
  <si>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</si>
  <si>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</si>
  <si>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</si>
  <si>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</si>
  <si>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</si>
  <si>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</si>
  <si>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</si>
  <si>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</si>
  <si>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</si>
  <si>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</si>
  <si>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</si>
  <si>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</si>
  <si>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</si>
  <si>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</si>
  <si>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</si>
  <si>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</si>
  <si>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</si>
  <si>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</si>
  <si>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</si>
  <si>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</si>
  <si>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</si>
  <si>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</si>
  <si>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</si>
  <si>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</si>
  <si>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</si>
  <si>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</si>
  <si>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</si>
  <si>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</si>
  <si>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</si>
  <si>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</si>
  <si>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</si>
  <si>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</si>
  <si>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</si>
  <si>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</si>
  <si>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</si>
  <si>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</si>
  <si>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</si>
  <si>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</si>
  <si>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</si>
  <si>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</si>
  <si>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</si>
  <si>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</si>
  <si>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</si>
  <si>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</si>
  <si>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</si>
  <si>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</si>
  <si>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</si>
  <si>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</si>
  <si>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</si>
  <si>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</si>
  <si>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</si>
  <si>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</si>
  <si>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</si>
  <si>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</si>
  <si>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</si>
  <si>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</si>
  <si>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</si>
  <si>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</si>
  <si>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</si>
  <si>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</si>
  <si>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</si>
  <si>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</si>
  <si>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</si>
  <si>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</si>
  <si>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</si>
  <si>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</si>
  <si>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</si>
  <si>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</si>
  <si>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</si>
  <si>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</si>
  <si>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</si>
  <si>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</si>
  <si>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</si>
  <si>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</si>
  <si>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</si>
  <si>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</si>
  <si>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</si>
  <si>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</si>
  <si>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</si>
  <si>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</si>
  <si>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</si>
  <si>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</si>
  <si>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</si>
  <si>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</si>
  <si>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</si>
  <si>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</si>
  <si>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</si>
  <si>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</si>
  <si>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</si>
  <si>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</si>
  <si>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</si>
  <si>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</si>
  <si>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</si>
  <si>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</si>
  <si>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</si>
  <si>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</si>
  <si>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</si>
  <si>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</si>
  <si>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</si>
  <si>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</si>
  <si>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</si>
  <si>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</si>
  <si>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</si>
  <si>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</si>
  <si>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</si>
  <si>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</si>
  <si>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</si>
  <si>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</si>
  <si>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</si>
  <si>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</si>
  <si>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</si>
  <si>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</si>
  <si>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</si>
  <si>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</si>
  <si>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</si>
  <si>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</si>
  <si>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</si>
  <si>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</si>
  <si>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</si>
  <si>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</si>
  <si>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</si>
  <si>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</si>
  <si>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</si>
  <si>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</si>
  <si>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</si>
  <si>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</si>
  <si>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</si>
  <si>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</si>
  <si>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</si>
  <si>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</si>
  <si>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</si>
  <si>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</si>
  <si>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</si>
  <si>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</si>
  <si>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</si>
  <si>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</si>
  <si>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</si>
  <si>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</si>
  <si>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</si>
  <si>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</si>
  <si>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</si>
  <si>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</si>
  <si>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</si>
  <si>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</si>
  <si>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</si>
  <si>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</si>
  <si>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</si>
  <si>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</si>
  <si>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</si>
  <si>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</si>
  <si>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</si>
  <si>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</si>
  <si>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</si>
  <si>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</si>
  <si>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</si>
  <si>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</si>
  <si>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</si>
  <si>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</si>
  <si>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</si>
  <si>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</si>
  <si>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</si>
  <si>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</si>
  <si>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</si>
  <si>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</si>
  <si>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</si>
  <si>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</si>
  <si>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</si>
  <si>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</si>
  <si>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</si>
  <si>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</si>
  <si>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</si>
  <si>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</si>
  <si>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</si>
  <si>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</si>
  <si>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</si>
  <si>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</si>
  <si>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</si>
  <si>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</si>
  <si>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</si>
  <si>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</si>
  <si>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</si>
  <si>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</si>
  <si>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</si>
  <si>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</si>
  <si>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</si>
  <si>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</si>
  <si>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</si>
  <si>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</si>
  <si>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</si>
  <si>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</si>
  <si>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</si>
  <si>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</si>
  <si>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</si>
  <si>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</si>
  <si>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</si>
  <si>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</si>
  <si>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</si>
  <si>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</si>
  <si>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</si>
  <si>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</si>
  <si>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</si>
  <si>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</si>
  <si>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</si>
  <si>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</si>
  <si>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</si>
  <si>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</si>
  <si>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</si>
  <si>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</si>
  <si>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</si>
  <si>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</si>
  <si>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</si>
  <si>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</si>
  <si>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</si>
  <si>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</si>
  <si>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</si>
  <si>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</si>
  <si>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</si>
  <si>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</si>
  <si>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</si>
  <si>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</si>
  <si>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</si>
  <si>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</si>
  <si>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</si>
  <si>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</si>
  <si>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</si>
  <si>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</si>
  <si>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</si>
  <si>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</si>
  <si>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</si>
  <si>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</si>
  <si>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</si>
  <si>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</si>
  <si>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</si>
  <si>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</si>
  <si>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</si>
  <si>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</si>
  <si>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</si>
  <si>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</si>
  <si>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</si>
  <si>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</si>
  <si>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</si>
  <si>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</si>
  <si>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</si>
  <si>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</si>
  <si>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</si>
  <si>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</si>
  <si>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</si>
  <si>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</si>
  <si>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</si>
  <si>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</si>
  <si>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</si>
  <si>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</si>
  <si>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</si>
  <si>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</si>
  <si>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</si>
  <si>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</si>
  <si>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</si>
  <si>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</si>
  <si>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</si>
  <si>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</si>
  <si>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</si>
  <si>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</si>
  <si>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</si>
  <si>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</si>
  <si>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</si>
  <si>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</si>
  <si>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</si>
  <si>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</si>
  <si>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</si>
  <si>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</si>
  <si>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</si>
  <si>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</si>
  <si>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</si>
  <si>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</si>
  <si>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</si>
  <si>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</si>
  <si>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</si>
  <si>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</si>
  <si>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</si>
  <si>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</si>
  <si>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</si>
  <si>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</si>
  <si>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</si>
  <si>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</si>
  <si>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</si>
  <si>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</si>
  <si>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</si>
  <si>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</si>
  <si>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</si>
  <si>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</si>
  <si>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</si>
  <si>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</si>
  <si>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</si>
  <si>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</si>
  <si>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</si>
  <si>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</si>
  <si>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</si>
  <si>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</si>
  <si>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</si>
  <si>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</si>
  <si>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</si>
  <si>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</si>
  <si>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</si>
  <si>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</si>
  <si>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</si>
  <si>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</si>
  <si>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</si>
  <si>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</si>
  <si>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</si>
  <si>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</si>
  <si>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</si>
  <si>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</si>
  <si>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</si>
  <si>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</si>
  <si>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</si>
  <si>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</si>
  <si>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</si>
  <si>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</si>
  <si>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</si>
  <si>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</si>
  <si>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</si>
  <si>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</si>
  <si>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</si>
  <si>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</si>
  <si>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</si>
  <si>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</si>
  <si>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</si>
  <si>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</si>
  <si>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</si>
  <si>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</si>
  <si>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</si>
  <si>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</si>
  <si>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</si>
  <si>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</si>
  <si>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</si>
  <si>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</si>
  <si>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</si>
  <si>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</si>
  <si>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</si>
  <si>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</si>
  <si>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</si>
  <si>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</si>
  <si>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</si>
  <si>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</si>
  <si>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</si>
  <si>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</si>
  <si>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</si>
  <si>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</si>
  <si>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</si>
  <si>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</si>
  <si>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</si>
  <si>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</si>
  <si>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</si>
  <si>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</si>
  <si>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</si>
  <si>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</si>
  <si>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</si>
  <si>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</si>
  <si>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</si>
  <si>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</si>
  <si>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</si>
  <si>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</si>
  <si>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</si>
  <si>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</si>
  <si>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</si>
  <si>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</si>
  <si>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</si>
  <si>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</si>
  <si>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</si>
  <si>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</si>
  <si>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</si>
  <si>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</si>
  <si>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</si>
  <si>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</si>
  <si>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</si>
  <si>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</si>
  <si>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</si>
  <si>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</si>
  <si>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</si>
  <si>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</si>
  <si>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</si>
  <si>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</si>
  <si>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</si>
  <si>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</si>
  <si>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</si>
  <si>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</si>
  <si>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</si>
  <si>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</si>
  <si>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</si>
  <si>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</si>
  <si>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</si>
  <si>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</si>
  <si>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</si>
  <si>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</si>
  <si>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</si>
  <si>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</si>
  <si>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</si>
  <si>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</si>
  <si>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</si>
  <si>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</si>
  <si>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</si>
  <si>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</si>
  <si>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</si>
  <si>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</si>
  <si>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</si>
  <si>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</si>
  <si>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</si>
  <si>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</si>
  <si>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</si>
  <si>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</si>
  <si>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</si>
  <si>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</si>
  <si>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</si>
  <si>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</si>
  <si>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</si>
  <si>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</si>
  <si>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</si>
  <si>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</si>
  <si>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</si>
  <si>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</si>
  <si>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</si>
  <si>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</si>
  <si>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</si>
  <si>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</si>
  <si>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</si>
  <si>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</si>
  <si>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</si>
  <si>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</si>
  <si>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</si>
  <si>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</si>
  <si>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</si>
  <si>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</si>
  <si>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</si>
  <si>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</si>
  <si>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</si>
  <si>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</si>
  <si>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</si>
  <si>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</si>
  <si>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</si>
  <si>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</si>
  <si>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</si>
  <si>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</si>
  <si>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</si>
  <si>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</si>
  <si>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</si>
  <si>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</si>
  <si>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</si>
  <si>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</si>
  <si>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</si>
  <si>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</si>
  <si>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</si>
  <si>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</si>
  <si>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</si>
  <si>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</si>
  <si>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</si>
  <si>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</si>
  <si>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</si>
  <si>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</si>
  <si>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</si>
  <si>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</si>
  <si>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</si>
  <si>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</si>
  <si>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</si>
  <si>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</si>
  <si>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</si>
  <si>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</si>
  <si>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</si>
  <si>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</si>
  <si>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</si>
  <si>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</si>
  <si>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</si>
  <si>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</si>
  <si>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</si>
  <si>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</si>
  <si>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</si>
  <si>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</si>
  <si>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</si>
  <si>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</si>
  <si>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</si>
  <si>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</si>
  <si>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</si>
  <si>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</si>
  <si>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</si>
  <si>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</si>
  <si>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</si>
  <si>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</si>
  <si>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</si>
  <si>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</si>
  <si>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</si>
  <si>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</si>
  <si>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</si>
  <si>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</si>
  <si>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</si>
  <si>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</si>
  <si>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</si>
  <si>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</si>
  <si>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</si>
  <si>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</si>
  <si>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</si>
  <si>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</si>
  <si>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</si>
  <si>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</si>
  <si>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</si>
  <si>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</si>
  <si>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</si>
  <si>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</si>
  <si>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</si>
  <si>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</si>
  <si>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</si>
  <si>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</si>
  <si>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</si>
  <si>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</si>
  <si>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</si>
  <si>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</si>
  <si>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</si>
  <si>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</si>
  <si>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</si>
  <si>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</si>
  <si>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</si>
  <si>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</si>
  <si>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</si>
  <si>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</si>
  <si>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</si>
  <si>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</si>
  <si>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</si>
  <si>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</si>
  <si>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</si>
  <si>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</si>
  <si>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</si>
  <si>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</si>
  <si>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</si>
  <si>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</si>
  <si>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</si>
  <si>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</si>
  <si>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</si>
  <si>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</si>
  <si>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</si>
  <si>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</si>
  <si>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</si>
  <si>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</si>
  <si>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</si>
  <si>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</si>
  <si>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</si>
  <si>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</si>
  <si>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</si>
  <si>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</si>
  <si>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</si>
  <si>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</si>
  <si>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</si>
  <si>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</si>
  <si>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</si>
  <si>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</si>
  <si>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</si>
  <si>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</si>
  <si>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</si>
  <si>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</si>
  <si>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</si>
  <si>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</si>
  <si>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</si>
  <si>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</si>
  <si>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</si>
  <si>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</si>
  <si>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</si>
  <si>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</si>
  <si>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</si>
  <si>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</si>
  <si>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</si>
  <si>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</si>
  <si>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</si>
  <si>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</si>
  <si>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</si>
  <si>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</si>
  <si>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</si>
  <si>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</si>
  <si>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</si>
  <si>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</si>
  <si>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</si>
  <si>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</si>
  <si>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</si>
  <si>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</si>
  <si>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</si>
  <si>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</si>
  <si>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</si>
  <si>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</si>
  <si>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</si>
  <si>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</si>
  <si>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</si>
  <si>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</si>
  <si>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</si>
  <si>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</si>
  <si>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</si>
  <si>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</si>
  <si>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</si>
  <si>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</si>
  <si>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</si>
  <si>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</si>
  <si>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</si>
  <si>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</si>
  <si>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</si>
  <si>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</si>
  <si>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</si>
  <si>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</si>
  <si>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</si>
  <si>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</si>
  <si>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</si>
  <si>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</si>
  <si>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</si>
  <si>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</si>
  <si>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</si>
  <si>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</si>
  <si>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</si>
  <si>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</si>
  <si>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</si>
  <si>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</si>
  <si>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</si>
  <si>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</si>
  <si>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</si>
  <si>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</si>
  <si>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</si>
  <si>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</si>
  <si>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</si>
  <si>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</si>
  <si>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</si>
  <si>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</si>
  <si>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</si>
  <si>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</si>
  <si>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</si>
  <si>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</si>
  <si>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</si>
  <si>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</si>
  <si>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</si>
  <si>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</si>
  <si>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</si>
  <si>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</si>
  <si>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</si>
  <si>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</si>
  <si>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</si>
  <si>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</si>
  <si>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</si>
  <si>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</si>
  <si>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</si>
  <si>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</si>
  <si>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</si>
  <si>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</si>
  <si>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</si>
  <si>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</si>
  <si>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</si>
  <si>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</si>
  <si>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</si>
  <si>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</si>
  <si>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</si>
  <si>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</si>
  <si>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</si>
  <si>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</si>
  <si>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</si>
  <si>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</si>
  <si>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</si>
  <si>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</si>
  <si>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</si>
  <si>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</si>
  <si>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</si>
  <si>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</si>
  <si>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</si>
  <si>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</si>
  <si>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</si>
  <si>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</si>
  <si>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</si>
  <si>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</si>
  <si>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</si>
  <si>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</si>
  <si>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</si>
  <si>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</si>
  <si>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</si>
  <si>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</si>
  <si>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</si>
  <si>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</si>
  <si>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</si>
  <si>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</si>
  <si>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</si>
  <si>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</si>
  <si>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</si>
  <si>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</si>
  <si>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</si>
  <si>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</si>
  <si>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</si>
  <si>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</si>
  <si>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</si>
  <si>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</si>
  <si>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</si>
  <si>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</si>
  <si>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</si>
  <si>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</si>
  <si>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</si>
  <si>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</si>
  <si>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</si>
  <si>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</si>
  <si>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</si>
  <si>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</si>
  <si>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</si>
  <si>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</si>
  <si>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</si>
  <si>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</si>
  <si>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</si>
  <si>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</si>
  <si>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</si>
  <si>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</si>
  <si>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</si>
  <si>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</si>
  <si>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</si>
  <si>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</si>
  <si>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</si>
  <si>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</si>
  <si>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</si>
  <si>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</si>
  <si>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</si>
  <si>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</si>
  <si>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</si>
  <si>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</si>
  <si>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</si>
  <si>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</si>
  <si>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</si>
  <si>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</si>
  <si>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</si>
  <si>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</si>
  <si>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</si>
  <si>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</si>
  <si>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</si>
  <si>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</si>
  <si>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</si>
  <si>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</si>
  <si>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</si>
  <si>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</si>
  <si>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</si>
  <si>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</si>
  <si>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</si>
  <si>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</si>
  <si>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</si>
  <si>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</si>
  <si>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</si>
  <si>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</si>
  <si>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</si>
  <si>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</si>
  <si>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</si>
  <si>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</si>
  <si>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</si>
  <si>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</si>
  <si>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</si>
  <si>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</si>
  <si>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</si>
  <si>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</si>
  <si>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</si>
  <si>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</si>
  <si>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</si>
  <si>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</si>
  <si>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</si>
  <si>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</si>
  <si>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</si>
  <si>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</si>
  <si>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</si>
  <si>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</si>
  <si>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</si>
  <si>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</si>
  <si>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</si>
  <si>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</si>
  <si>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</si>
  <si>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</si>
  <si>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</si>
  <si>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</si>
  <si>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</si>
  <si>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</si>
  <si>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</si>
  <si>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</si>
  <si>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</si>
  <si>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</si>
  <si>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</si>
  <si>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</si>
  <si>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</si>
  <si>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</si>
  <si>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</si>
  <si>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</si>
  <si>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</si>
  <si>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</si>
  <si>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</si>
  <si>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</si>
  <si>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</si>
  <si>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</si>
  <si>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</si>
  <si>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</si>
  <si>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</si>
  <si>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</si>
  <si>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</si>
  <si>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</si>
  <si>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</si>
  <si>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</si>
  <si>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</si>
  <si>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</si>
  <si>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</si>
  <si>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</si>
  <si>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</si>
  <si>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</si>
  <si>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</si>
  <si>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</si>
  <si>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</si>
  <si>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</si>
  <si>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</si>
  <si>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</si>
  <si>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</si>
  <si>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</si>
  <si>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</si>
  <si>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</si>
  <si>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</si>
  <si>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</si>
  <si>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</si>
  <si>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</si>
  <si>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</si>
  <si>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</si>
  <si>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</si>
  <si>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</si>
  <si>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</si>
  <si>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</si>
  <si>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</si>
  <si>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</si>
  <si>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</si>
  <si>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</si>
  <si>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</si>
  <si>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</si>
  <si>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</si>
  <si>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</si>
  <si>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</si>
  <si>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</si>
  <si>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</si>
  <si>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</si>
  <si>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</si>
  <si>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</si>
  <si>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</si>
  <si>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</si>
  <si>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</si>
  <si>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</si>
  <si>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</si>
  <si>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</si>
  <si>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</si>
  <si>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</si>
  <si>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</si>
  <si>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</si>
  <si>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</si>
  <si>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</si>
  <si>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</si>
  <si>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</si>
  <si>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</si>
  <si>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</si>
  <si>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</si>
  <si>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</si>
  <si>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</si>
  <si>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</si>
  <si>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</si>
  <si>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</si>
  <si>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</si>
  <si>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</si>
  <si>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</si>
  <si>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</si>
  <si>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</si>
  <si>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</si>
  <si>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</si>
  <si>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</si>
  <si>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</si>
  <si>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</si>
  <si>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</si>
  <si>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</si>
  <si>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</si>
  <si>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</si>
  <si>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</si>
  <si>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</si>
  <si>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</si>
  <si>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</si>
  <si>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</si>
  <si>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</si>
  <si>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</si>
  <si>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</si>
  <si>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</si>
  <si>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</si>
  <si>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</si>
  <si>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</si>
  <si>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</si>
  <si>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</si>
  <si>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</si>
  <si>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</si>
  <si>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</si>
  <si>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</si>
  <si>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</si>
  <si>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</si>
  <si>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</si>
  <si>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</si>
  <si>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</si>
  <si>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</si>
  <si>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</si>
  <si>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</si>
  <si>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</si>
  <si>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</si>
  <si>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</si>
  <si>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</si>
  <si>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</si>
  <si>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</si>
  <si>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</si>
  <si>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</si>
  <si>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</si>
  <si>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</si>
  <si>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</si>
  <si>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</si>
  <si>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</si>
  <si>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</si>
  <si>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</si>
  <si>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</si>
  <si>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</si>
  <si>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</si>
  <si>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</si>
  <si>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</si>
  <si>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</si>
  <si>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</si>
  <si>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</si>
  <si>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</si>
  <si>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</si>
  <si>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</si>
  <si>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</si>
  <si>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</si>
  <si>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</si>
  <si>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</si>
  <si>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</si>
  <si>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</si>
  <si>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</si>
  <si>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</si>
  <si>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</si>
  <si>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</si>
  <si>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</si>
  <si>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</si>
  <si>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</si>
  <si>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</si>
  <si>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</si>
  <si>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</si>
  <si>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</si>
  <si>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</si>
  <si>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</si>
  <si>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</si>
  <si>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</si>
  <si>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</si>
  <si>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</si>
  <si>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</si>
  <si>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</si>
  <si>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</si>
  <si>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</si>
  <si>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</si>
  <si>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</si>
  <si>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</si>
  <si>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</si>
  <si>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</si>
  <si>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</si>
  <si>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</si>
  <si>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</si>
  <si>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</si>
  <si>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</si>
  <si>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</si>
  <si>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</si>
  <si>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</si>
  <si>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</si>
  <si>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</si>
  <si>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</si>
  <si>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</si>
  <si>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</si>
  <si>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</si>
  <si>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</si>
  <si>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</si>
  <si>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</si>
  <si>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</si>
  <si>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</si>
  <si>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</si>
  <si>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</si>
  <si>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</si>
  <si>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</si>
  <si>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</si>
  <si>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</si>
  <si>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</si>
  <si>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</si>
  <si>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</si>
  <si>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</si>
  <si>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</si>
  <si>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</si>
  <si>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</si>
  <si>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</si>
  <si>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</si>
  <si>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</si>
  <si>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</si>
  <si>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</si>
  <si>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</si>
  <si>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</si>
  <si>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</si>
  <si>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</si>
  <si>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</si>
  <si>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</si>
  <si>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</si>
  <si>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</si>
  <si>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</si>
  <si>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</si>
  <si>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</si>
  <si>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</si>
  <si>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</si>
  <si>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</si>
  <si>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</si>
  <si>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</si>
  <si>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</si>
  <si>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</si>
  <si>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</si>
  <si>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</si>
  <si>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</si>
  <si>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</si>
  <si>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</si>
  <si>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</si>
  <si>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</si>
  <si>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</si>
  <si>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</si>
  <si>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</si>
  <si>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</si>
  <si>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</si>
  <si>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</si>
  <si>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</si>
  <si>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</si>
  <si>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</si>
  <si>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</si>
  <si>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</si>
  <si>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</si>
  <si>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</si>
  <si>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</si>
  <si>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</si>
  <si>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</si>
  <si>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</si>
  <si>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</si>
  <si>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</si>
  <si>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</si>
  <si>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</si>
  <si>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</si>
  <si>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</si>
  <si>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</si>
  <si>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</si>
  <si>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</si>
  <si>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</si>
  <si>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</si>
  <si>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</si>
  <si>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</si>
  <si>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</si>
  <si>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</si>
  <si>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</si>
  <si>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</si>
  <si>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</si>
  <si>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</si>
  <si>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</si>
  <si>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</si>
  <si>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</si>
  <si>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</si>
  <si>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</si>
  <si>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</si>
  <si>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</si>
  <si>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</si>
  <si>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</si>
  <si>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</si>
  <si>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</si>
  <si>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</si>
  <si>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</si>
  <si>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</si>
  <si>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</si>
  <si>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</si>
  <si>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</si>
  <si>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</si>
  <si>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</si>
  <si>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</si>
  <si>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</si>
  <si>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</si>
  <si>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</si>
  <si>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</si>
  <si>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</si>
  <si>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</si>
  <si>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</si>
  <si>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</si>
  <si>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</si>
  <si>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</si>
  <si>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</si>
  <si>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</si>
  <si>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</si>
  <si>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</si>
  <si>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</si>
  <si>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</si>
  <si>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</si>
  <si>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</si>
  <si>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</si>
  <si>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</si>
  <si>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</si>
  <si>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</si>
  <si>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</si>
  <si>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</si>
  <si>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</si>
  <si>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</si>
  <si>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</si>
  <si>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</si>
  <si>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</si>
  <si>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</si>
  <si>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</si>
  <si>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</si>
  <si>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</si>
  <si>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</si>
  <si>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</si>
  <si>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</si>
  <si>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</si>
  <si>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</si>
  <si>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</si>
  <si>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</si>
  <si>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</si>
  <si>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</si>
  <si>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</si>
  <si>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</si>
  <si>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</si>
  <si>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</si>
  <si>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</si>
  <si>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</si>
  <si>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</si>
  <si>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</si>
  <si>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</si>
  <si>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</si>
  <si>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</si>
  <si>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</si>
  <si>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</si>
  <si>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</si>
  <si>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</si>
  <si>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</si>
  <si>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</si>
  <si>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</si>
  <si>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</si>
  <si>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</si>
  <si>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</si>
  <si>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</si>
  <si>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</si>
  <si>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</si>
  <si>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</si>
  <si>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</si>
  <si>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</si>
  <si>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</si>
  <si>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</si>
  <si>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</si>
  <si>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</si>
  <si>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</si>
  <si>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</si>
  <si>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</si>
  <si>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</si>
  <si>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</si>
  <si>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</si>
  <si>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</si>
  <si>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</si>
  <si>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</si>
  <si>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</si>
  <si>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</si>
  <si>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</si>
  <si>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</si>
  <si>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</si>
  <si>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</si>
  <si>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</si>
  <si>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</si>
  <si>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</si>
  <si>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</si>
  <si>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</si>
  <si>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</si>
  <si>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</si>
  <si>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</si>
  <si>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</si>
  <si>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</si>
  <si>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</si>
  <si>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</si>
  <si>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</si>
  <si>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</si>
  <si>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</si>
  <si>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</si>
  <si>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</si>
  <si>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</si>
  <si>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</si>
  <si>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</si>
  <si>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</si>
  <si>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</si>
  <si>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</si>
  <si>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</si>
  <si>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</si>
  <si>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</si>
  <si>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</si>
  <si>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</si>
  <si>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</si>
  <si>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</si>
  <si>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</si>
  <si>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</si>
  <si>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</si>
  <si>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</si>
  <si>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</si>
  <si>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</si>
  <si>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</si>
  <si>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</si>
  <si>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</si>
  <si>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</si>
  <si>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</si>
  <si>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</si>
  <si>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</si>
  <si>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</si>
  <si>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</si>
  <si>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</si>
  <si>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</si>
  <si>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</si>
  <si>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</si>
  <si>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</si>
  <si>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</si>
  <si>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</si>
  <si>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</si>
  <si>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</si>
  <si>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</si>
  <si>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</si>
  <si>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</si>
  <si>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</si>
  <si>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</si>
  <si>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</si>
  <si>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</si>
  <si>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</si>
  <si>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</si>
  <si>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</si>
  <si>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</si>
  <si>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</si>
  <si>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</si>
  <si>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</si>
  <si>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</si>
  <si>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</si>
  <si>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</si>
  <si>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</si>
  <si>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</si>
  <si>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</si>
  <si>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</si>
  <si>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</si>
  <si>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</si>
  <si>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</si>
  <si>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</si>
  <si>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</si>
  <si>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</si>
  <si>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</si>
  <si>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</si>
  <si>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</si>
  <si>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</si>
  <si>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</si>
  <si>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</si>
  <si>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</si>
  <si>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</si>
  <si>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</si>
  <si>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</si>
  <si>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</si>
  <si>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</si>
  <si>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</si>
  <si>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</si>
  <si>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</si>
  <si>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</si>
  <si>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</si>
  <si>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</si>
  <si>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</si>
  <si>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</si>
  <si>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</si>
  <si>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</si>
  <si>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</si>
  <si>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</si>
  <si>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</si>
  <si>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</si>
  <si>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</si>
  <si>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</si>
  <si>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</si>
  <si>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</si>
  <si>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</si>
  <si>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</si>
  <si>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</si>
  <si>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</si>
  <si>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</si>
  <si>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</si>
  <si>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</si>
  <si>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</si>
  <si>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</si>
  <si>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</si>
  <si>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</si>
  <si>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</si>
  <si>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</si>
  <si>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</si>
  <si>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</si>
  <si>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</si>
  <si>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</si>
  <si>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</si>
  <si>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</si>
  <si>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</si>
  <si>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</si>
  <si>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</si>
  <si>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</si>
  <si>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</si>
  <si>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</si>
  <si>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</si>
  <si>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</si>
  <si>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</si>
  <si>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</si>
  <si>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</si>
  <si>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</si>
  <si>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</si>
  <si>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</si>
  <si>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</si>
  <si>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</si>
  <si>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</si>
  <si>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</si>
  <si>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</si>
  <si>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</si>
  <si>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</si>
  <si>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</si>
  <si>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</si>
  <si>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</si>
  <si>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</si>
  <si>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</si>
  <si>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</si>
  <si>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</si>
  <si>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</si>
  <si>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</si>
  <si>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</si>
  <si>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</si>
  <si>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</si>
  <si>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</si>
  <si>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</si>
  <si>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</si>
  <si>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</si>
  <si>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</si>
  <si>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</si>
  <si>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</si>
  <si>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</si>
  <si>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</si>
  <si>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</si>
  <si>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</si>
  <si>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</si>
  <si>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</si>
  <si>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</si>
  <si>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</si>
  <si>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</si>
  <si>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</si>
  <si>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</si>
  <si>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</si>
  <si>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</si>
  <si>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</si>
  <si>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</si>
  <si>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</si>
  <si>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</si>
  <si>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</si>
  <si>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</si>
  <si>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</si>
  <si>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</si>
  <si>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</si>
  <si>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</si>
  <si>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</si>
  <si>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</si>
  <si>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</si>
  <si>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</si>
  <si>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</si>
  <si>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</si>
  <si>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</si>
  <si>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</si>
  <si>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</si>
  <si>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</si>
  <si>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</si>
  <si>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</si>
  <si>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</si>
  <si>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</si>
  <si>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</si>
  <si>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</si>
  <si>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</si>
  <si>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</si>
  <si>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</si>
  <si>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</si>
  <si>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</si>
  <si>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</si>
  <si>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</si>
  <si>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</si>
  <si>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</si>
  <si>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</si>
  <si>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</si>
  <si>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</si>
  <si>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</si>
  <si>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</si>
  <si>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</si>
  <si>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</si>
  <si>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</si>
  <si>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</si>
  <si>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</si>
  <si>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</si>
  <si>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</si>
  <si>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</si>
  <si>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</si>
  <si>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</si>
  <si>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</si>
  <si>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</si>
  <si>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</si>
  <si>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</si>
  <si>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</si>
  <si>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</si>
  <si>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</si>
  <si>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</si>
  <si>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</si>
  <si>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</si>
  <si>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</si>
  <si>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</si>
  <si>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</si>
  <si>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</si>
  <si>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</si>
  <si>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</si>
  <si>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</si>
  <si>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</si>
  <si>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</si>
  <si>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</si>
  <si>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</si>
  <si>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</si>
  <si>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</si>
  <si>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</si>
  <si>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</si>
  <si>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</si>
  <si>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</si>
  <si>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</si>
  <si>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</si>
  <si>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</si>
  <si>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</si>
  <si>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</si>
  <si>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</si>
  <si>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</si>
  <si>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</si>
  <si>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</si>
  <si>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</si>
  <si>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</si>
  <si>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</si>
  <si>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</si>
  <si>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</si>
  <si>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</si>
  <si>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</si>
  <si>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</si>
  <si>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</si>
  <si>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</si>
  <si>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</si>
  <si>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</si>
  <si>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</si>
  <si>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</si>
  <si>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</si>
  <si>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</si>
  <si>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</si>
  <si>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</si>
  <si>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</si>
  <si>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</si>
  <si>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</si>
  <si>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</si>
  <si>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</si>
  <si>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</si>
  <si>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</si>
  <si>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</si>
  <si>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</si>
  <si>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</si>
  <si>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</si>
  <si>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</si>
  <si>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</si>
  <si>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</si>
  <si>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</si>
  <si>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</si>
  <si>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</si>
  <si>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</si>
  <si>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</si>
  <si>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</si>
  <si>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</si>
  <si>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</si>
  <si>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</si>
  <si>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</si>
  <si>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</si>
  <si>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</si>
  <si>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</si>
  <si>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</si>
  <si>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</si>
  <si>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</si>
  <si>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</si>
  <si>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</si>
  <si>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</si>
  <si>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</si>
  <si>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</si>
  <si>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</si>
  <si>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</si>
  <si>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</si>
  <si>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</si>
  <si>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</si>
  <si>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</si>
  <si>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</si>
  <si>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</si>
  <si>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</si>
  <si>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</si>
  <si>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</si>
  <si>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</si>
  <si>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</si>
  <si>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</si>
  <si>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</si>
  <si>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</si>
  <si>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</si>
  <si>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</si>
  <si>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</si>
  <si>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</si>
  <si>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</si>
  <si>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</si>
  <si>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</si>
  <si>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</si>
  <si>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</si>
  <si>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</si>
  <si>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</si>
  <si>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</si>
  <si>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</si>
  <si>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</si>
  <si>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</si>
  <si>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</si>
  <si>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</si>
  <si>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</si>
  <si>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</si>
  <si>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</si>
  <si>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</si>
  <si>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</si>
  <si>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</si>
  <si>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</si>
  <si>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</si>
  <si>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</si>
  <si>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</si>
  <si>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</si>
  <si>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</si>
  <si>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</si>
  <si>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</si>
  <si>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</si>
  <si>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</si>
  <si>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</si>
  <si>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</si>
  <si>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</si>
  <si>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</si>
  <si>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</si>
  <si>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</si>
  <si>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</si>
  <si>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</si>
  <si>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</si>
  <si>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</si>
  <si>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</si>
  <si>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</si>
  <si>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</si>
  <si>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</si>
  <si>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</si>
  <si>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</si>
  <si>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</si>
  <si>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</si>
  <si>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</si>
  <si>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</si>
  <si>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</si>
  <si>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</si>
  <si>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</si>
  <si>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</si>
  <si>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</si>
  <si>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</si>
  <si>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</si>
  <si>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</si>
  <si>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</si>
  <si>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</si>
  <si>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</si>
  <si>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</si>
  <si>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</si>
  <si>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</si>
  <si>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</si>
  <si>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</si>
  <si>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</si>
  <si>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</si>
  <si>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</si>
  <si>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</si>
  <si>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</si>
  <si>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</si>
  <si>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</si>
  <si>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</si>
  <si>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</si>
  <si>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</si>
  <si>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</si>
  <si>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</si>
  <si>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</si>
  <si>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</si>
  <si>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</si>
  <si>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</si>
  <si>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</si>
  <si>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</si>
  <si>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</si>
  <si>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</si>
  <si>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</si>
  <si>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</si>
  <si>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</si>
  <si>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</si>
  <si>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</si>
  <si>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</si>
  <si>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</si>
  <si>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</si>
  <si>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</si>
  <si>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</si>
  <si>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</si>
  <si>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</si>
  <si>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</si>
  <si>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</si>
  <si>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</si>
  <si>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</si>
  <si>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</si>
  <si>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</si>
  <si>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</si>
  <si>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</si>
  <si>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</si>
  <si>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</si>
  <si>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</si>
  <si>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</si>
  <si>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</si>
  <si>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</si>
  <si>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</si>
  <si>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</si>
  <si>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</si>
  <si>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</si>
  <si>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</si>
  <si>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</si>
  <si>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</si>
  <si>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</si>
  <si>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</si>
  <si>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</si>
  <si>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</si>
  <si>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</si>
  <si>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</si>
  <si>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</si>
  <si>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</si>
  <si>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</si>
  <si>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</si>
  <si>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</si>
  <si>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</si>
  <si>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</si>
  <si>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</si>
  <si>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</si>
  <si>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</si>
  <si>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</si>
  <si>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</si>
  <si>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</si>
  <si>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</si>
  <si>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</si>
  <si>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</si>
  <si>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</si>
  <si>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</si>
  <si>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</si>
  <si>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</si>
  <si>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</si>
  <si>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</si>
  <si>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</si>
  <si>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</si>
  <si>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</si>
  <si>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</si>
  <si>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</si>
  <si>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</si>
  <si>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</si>
  <si>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</si>
  <si>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</si>
  <si>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</si>
  <si>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</si>
  <si>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</si>
  <si>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</si>
  <si>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</si>
  <si>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</si>
  <si>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</si>
  <si>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</si>
  <si>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</si>
  <si>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</si>
  <si>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</si>
  <si>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</si>
  <si>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</si>
  <si>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</si>
  <si>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</si>
  <si>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</si>
  <si>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</si>
  <si>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</si>
  <si>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</si>
  <si>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</si>
  <si>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</si>
  <si>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</si>
  <si>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</si>
  <si>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</si>
  <si>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</si>
  <si>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</si>
  <si>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</si>
  <si>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</si>
  <si>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</si>
  <si>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</si>
  <si>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</si>
  <si>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</si>
  <si>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</si>
  <si>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</si>
  <si>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</si>
  <si>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</si>
  <si>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</si>
  <si>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</si>
  <si>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</si>
  <si>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</si>
  <si>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</si>
  <si>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</si>
  <si>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</si>
  <si>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</si>
  <si>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</si>
  <si>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</si>
  <si>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</si>
  <si>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</si>
  <si>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</si>
  <si>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</si>
  <si>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</si>
  <si>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</si>
  <si>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</si>
  <si>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</si>
  <si>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</si>
  <si>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</si>
  <si>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</si>
  <si>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</si>
  <si>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</si>
  <si>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</si>
  <si>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</si>
  <si>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</si>
  <si>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</si>
  <si>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</si>
  <si>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</si>
  <si>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</si>
  <si>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</si>
  <si>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</si>
  <si>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</si>
  <si>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</si>
  <si>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</si>
  <si>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</si>
  <si>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</si>
  <si>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</si>
  <si>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</si>
  <si>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</si>
  <si>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</si>
  <si>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</si>
  <si>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</si>
  <si>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</si>
  <si>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</si>
  <si>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</si>
  <si>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</si>
  <si>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</si>
  <si>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</si>
  <si>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</si>
  <si>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</si>
  <si>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</si>
  <si>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</si>
  <si>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</si>
  <si>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</si>
  <si>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</si>
  <si>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</si>
  <si>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</si>
  <si>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</si>
  <si>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</si>
  <si>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</si>
  <si>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</si>
  <si>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</si>
  <si>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</si>
  <si>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</si>
  <si>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</si>
  <si>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</si>
  <si>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</si>
  <si>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</si>
  <si>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</si>
  <si>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</si>
  <si>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</si>
  <si>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</si>
  <si>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</si>
  <si>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</si>
  <si>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</si>
  <si>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</si>
  <si>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</si>
  <si>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</si>
  <si>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</si>
  <si>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</si>
  <si>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</si>
  <si>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</si>
  <si>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</si>
  <si>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</si>
  <si>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</si>
  <si>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</si>
  <si>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</si>
  <si>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</si>
  <si>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</si>
  <si>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</si>
  <si>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</si>
  <si>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</si>
  <si>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</si>
  <si>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</si>
  <si>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</si>
  <si>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</si>
  <si>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</si>
  <si>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</si>
  <si>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</si>
  <si>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</si>
  <si>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</si>
  <si>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</si>
  <si>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</si>
  <si>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</si>
  <si>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</si>
  <si>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</si>
  <si>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</si>
  <si>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</si>
  <si>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</si>
  <si>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</si>
  <si>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</si>
  <si>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</si>
  <si>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</si>
  <si>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</si>
  <si>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</si>
  <si>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</si>
  <si>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</si>
  <si>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</si>
  <si>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</si>
  <si>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</si>
  <si>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</si>
  <si>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</si>
  <si>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</si>
  <si>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</si>
  <si>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</si>
  <si>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</si>
  <si>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</si>
  <si>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</si>
  <si>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</si>
  <si>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</si>
  <si>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</si>
  <si>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</si>
  <si>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</si>
  <si>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</si>
  <si>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</si>
  <si>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</si>
  <si>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</si>
  <si>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</si>
  <si>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</si>
  <si>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</si>
  <si>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</si>
  <si>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</si>
  <si>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</si>
  <si>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</si>
  <si>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</si>
  <si>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</si>
  <si>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</si>
  <si>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</si>
  <si>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</si>
  <si>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</si>
  <si>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</si>
  <si>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</si>
  <si>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</si>
  <si>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</si>
  <si>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</si>
  <si>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</si>
  <si>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</si>
  <si>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</si>
  <si>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</si>
  <si>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</si>
  <si>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</si>
  <si>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</si>
  <si>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</si>
  <si>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</si>
  <si>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</si>
  <si>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</si>
  <si>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</si>
  <si>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</si>
  <si>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</si>
  <si>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</si>
  <si>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</si>
  <si>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</si>
  <si>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</si>
  <si>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</si>
  <si>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</si>
  <si>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</si>
  <si>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</si>
  <si>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</si>
  <si>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</si>
  <si>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</si>
  <si>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</si>
  <si>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</si>
  <si>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</si>
  <si>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</si>
  <si>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</si>
  <si>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</si>
  <si>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</si>
  <si>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</si>
  <si>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</si>
  <si>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</si>
  <si>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</si>
  <si>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</si>
  <si>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</si>
  <si>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</si>
  <si>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</si>
  <si>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</si>
  <si>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</si>
  <si>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</si>
  <si>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</si>
  <si>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</si>
  <si>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</si>
  <si>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</si>
  <si>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</si>
  <si>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</si>
  <si>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</si>
  <si>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</si>
  <si>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</si>
  <si>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</si>
  <si>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</si>
  <si>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</si>
  <si>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</si>
  <si>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</si>
  <si>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</si>
  <si>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</si>
  <si>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</si>
  <si>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</si>
  <si>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</si>
  <si>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</si>
  <si>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</si>
  <si>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</si>
  <si>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</si>
  <si>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</si>
  <si>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</si>
  <si>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</si>
  <si>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</si>
  <si>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</si>
  <si>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</si>
  <si>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</si>
  <si>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</si>
  <si>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</si>
  <si>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</si>
  <si>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</si>
  <si>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</si>
  <si>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</si>
  <si>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</si>
  <si>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</si>
  <si>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</si>
  <si>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</si>
  <si>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</si>
  <si>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</si>
  <si>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</si>
  <si>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</si>
  <si>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</si>
  <si>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</si>
  <si>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</si>
  <si>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</si>
  <si>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</si>
  <si>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</si>
  <si>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</si>
  <si>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</si>
  <si>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</si>
  <si>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</si>
  <si>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</si>
  <si>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</si>
  <si>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</si>
  <si>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</si>
  <si>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</si>
  <si>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</si>
  <si>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</si>
  <si>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</si>
  <si>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</si>
  <si>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</si>
  <si>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</si>
  <si>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</si>
  <si>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</si>
  <si>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</si>
  <si>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</si>
  <si>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</si>
  <si>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</si>
  <si>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</si>
  <si>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</si>
  <si>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</si>
  <si>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</si>
  <si>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</si>
  <si>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</si>
  <si>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</si>
  <si>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</si>
  <si>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</si>
  <si>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</si>
  <si>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</si>
  <si>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</si>
  <si>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</si>
  <si>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</si>
  <si>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</si>
  <si>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</si>
  <si>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</si>
  <si>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</si>
  <si>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</si>
  <si>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</si>
  <si>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</si>
  <si>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</si>
  <si>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</si>
  <si>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</si>
  <si>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</si>
  <si>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</si>
  <si>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</si>
  <si>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</si>
  <si>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</si>
  <si>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</si>
  <si>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</si>
  <si>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</si>
  <si>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</si>
  <si>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</si>
  <si>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</si>
  <si>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</si>
  <si>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</si>
  <si>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</si>
  <si>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</si>
  <si>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</si>
  <si>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</si>
  <si>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</si>
  <si>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</si>
  <si>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</si>
  <si>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</si>
  <si>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</si>
  <si>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</si>
  <si>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</si>
  <si>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</si>
  <si>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</si>
  <si>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</si>
  <si>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</si>
  <si>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</si>
  <si>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</si>
  <si>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</si>
  <si>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</si>
  <si>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</si>
  <si>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</si>
  <si>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</si>
  <si>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</si>
  <si>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</si>
  <si>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</si>
  <si>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</si>
  <si>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</si>
  <si>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</si>
  <si>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</si>
  <si>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</si>
  <si>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</si>
  <si>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</si>
  <si>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</si>
  <si>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</si>
  <si>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</si>
  <si>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</si>
  <si>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</si>
  <si>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</si>
  <si>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</si>
  <si>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</si>
  <si>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</si>
  <si>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</si>
  <si>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</si>
  <si>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</si>
  <si>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</si>
  <si>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</si>
  <si>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</si>
  <si>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</si>
  <si>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</si>
  <si>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</si>
  <si>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</si>
  <si>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</si>
  <si>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</si>
  <si>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</si>
  <si>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</si>
  <si>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</si>
  <si>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</si>
  <si>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</si>
  <si>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</si>
  <si>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</si>
  <si>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</si>
  <si>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</si>
  <si>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</si>
  <si>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</si>
  <si>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</si>
  <si>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</si>
  <si>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</si>
  <si>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</si>
  <si>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</si>
  <si>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</si>
  <si>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</si>
  <si>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</si>
  <si>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</si>
  <si>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</si>
  <si>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</si>
  <si>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</si>
  <si>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</si>
  <si>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</si>
  <si>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</si>
  <si>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</si>
  <si>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</si>
  <si>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</si>
  <si>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</si>
  <si>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</si>
  <si>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</si>
  <si>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</si>
  <si>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</si>
  <si>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</si>
  <si>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</si>
  <si>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</si>
  <si>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</si>
  <si>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</si>
  <si>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</si>
  <si>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</si>
  <si>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</si>
  <si>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</si>
  <si>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</si>
  <si>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</si>
  <si>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</si>
  <si>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</si>
  <si>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</si>
  <si>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</si>
  <si>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</si>
  <si>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</si>
  <si>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</si>
  <si>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</si>
  <si>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</si>
  <si>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</si>
  <si>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</si>
  <si>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</si>
  <si>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</si>
  <si>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</si>
  <si>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</si>
  <si>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</si>
  <si>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</si>
  <si>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</si>
  <si>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</si>
  <si>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</si>
  <si>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</si>
  <si>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</si>
  <si>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</si>
  <si>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</si>
  <si>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</si>
  <si>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</si>
  <si>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</si>
  <si>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</si>
  <si>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</si>
  <si>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No Parking in area located site,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</si>
  <si>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</si>
  <si>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</si>
  <si>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</si>
  <si>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</si>
  <si>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</si>
  <si>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 xml:space="preserve">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</si>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</sst>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340.45663831018464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46003.405064236111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46003.405064236111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46003.405064236111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46003.405064236111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46003.405064236111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46003.405064236111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46003.405064236111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46003.405064236111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46003.405064236111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46003.405064236111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46003.405064236111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46003.405064236111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46003.405064236111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46003.405064236111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46003.405064236111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46003.405064236111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46003.405064236111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46003.405064236111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46003.405064236111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46003.405064236111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46003.405064236111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46003.405064236111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46003.405064236111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46003.405064236111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46003.405064236111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46003.405064236111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46003.405064236111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46003.405064236111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46003.405064236111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46003.405064236111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46003.405064236111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46003.405064236111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46003.405064236111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46003.405064236111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46003.405064236111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46003.405064236111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46003.405064236111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46003.405064236111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46003.405064236111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46003.405064236111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46003.405064236111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46003.405064236111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46003.405064236111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46003.405064236111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46003.405064236111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46003.405064236111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46003.405064236111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46003.405064236111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46003.405064236111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46003.405064236111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46003.405064236111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46003.405064236111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46003.405064236111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46003.405064236111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46003.405064236111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46003.405064236111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46003.405064236111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46003.405064236111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46003.405064236111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46003.405064236111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46003.405064236111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46003.405064236111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46003.405064236111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46003.405064236111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46003.405064236111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46003.405064236111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46003.405064236111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46003.405064236111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46003.405064236111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46003.405064236111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46003.405064236111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46003.405064236111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46003.405064236111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46003.405064236111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46003.405064236111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46003.405064236111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46003.405064236111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46003.405064236111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46003.405064236111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46003.405064236111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46003.405064236111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46003.405064236111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46003.405064236111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46003.405064236111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46003.405064236111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46003.405064236111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46003.405064236111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46003.405064236111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46003.405064236111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46003.405064236111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46003.405064236111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46003.405064236111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46003.405064236111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46003.405064236111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46003.405064236111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46003.405064236111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46003.405064236111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46003.405064236111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46003.405064236111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46003.405064236111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46003.405064236111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46003.405064236111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46003.405064236111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46003.405064236111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46003.405064236111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46003.405064236111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46003.405064236111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46003.405064236111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46003.405064236111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46003.405064236111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46003.405064236111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46003.405064236111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46003.405064236111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46003.405064236111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46003.405064236111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46003.405064236111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46003.405064236111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46003.405064236111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46003.405064236111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46003.405064236111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46003.405064236111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46003.405064236111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46003.405064236111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46003.405064236111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46003.405064236111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46003.405064236111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46003.405064236111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2274851-67D8-4643-B204-FCAC5860C5AA}"/>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178.40522627314931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19.017645254629315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6.0496822916684323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2.5731545138914953</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7.5851273148145992E-2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2.8918402778799646E-2</v>
      </c>
      <c r="H8" s="97">
        <v>46003.362384259257</v>
      </c>
      <c r="I8" s="18" t="str">
        <f>IFERROR(VLOOKUP(D8,DB!A:F,6,0),"")</f>
        <v>SCECO</v>
      </c>
      <c r="J8" s="18" t="str">
        <f>IFERROR(VLOOKUP(D8,DB!A:G,7,0),"")</f>
        <v>Good</v>
      </c>
      <c r="K8" s="19" t="s">
        <v>39124</v>
      </c>
      <c r="L8" s="18" t="str">
        <f>IFERROR(VLOOKUP(D8,DB!A:I,9,0),"")</f>
        <v>Latis</v>
      </c>
    </row>
    <row r="9" spans="1:12" ht="31.5" customHeight="1">
      <c r="A9" s="96" t="s">
        <v>39125</v>
      </c>
      <c r="B9" s="18" t="str">
        <f>IFERROR(VLOOKUP(D9,DB!A:K,11,0),"")</f>
        <v>R2</v>
      </c>
      <c r="C9" s="18">
        <v>5</v>
      </c>
      <c r="D9" s="18" t="s">
        <v>26393</v>
      </c>
      <c r="E9" s="81" t="s">
        <v>39109</v>
      </c>
      <c r="F9" s="97">
        <v>46003.398460648146</v>
      </c>
      <c r="G9" s="98">
        <f ca="1">IFERROR(NOW()-F9,"-")</f>
        <v>6.603587964491453E-3</v>
      </c>
      <c r="H9" s="97">
        <v>46003.390821759262</v>
      </c>
      <c r="I9" s="18" t="str">
        <f>IFERROR(VLOOKUP(D9,DB!A:F,6,0),"")</f>
        <v>SCECO</v>
      </c>
      <c r="J9" s="18" t="str">
        <f>IFERROR(VLOOKUP(D9,DB!A:G,7,0),"")</f>
        <v>Weak</v>
      </c>
      <c r="K9" s="19" t="s">
        <v>39126</v>
      </c>
      <c r="L9" s="18" t="str">
        <f>IFERROR(VLOOKUP(D9,DB!A:I,9,0),"")</f>
        <v>Latis</v>
      </c>
    </row>
    <row r="10" spans="1:12" ht="31.5" customHeight="1">
      <c r="A10" s="96"/>
      <c r="B10" s="18" t="str">
        <f>IFERROR(VLOOKUP(D10,DB!A:K,11,0),"")</f>
        <v/>
      </c>
      <c r="C10" s="18"/>
      <c r="D10" s="18"/>
      <c r="E10" s="81"/>
      <c r="F10" s="97"/>
      <c r="G10" s="98">
        <f ca="1">IFERROR(NOW()-F10,"-")</f>
        <v>46003.405064236111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46003.405064236111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46003.405064236111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46003.405064236111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46003.405064236111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46003.405064236111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46003.405064236111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46003.405064236111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46003.405064236111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46003.405064236111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46003.405064236111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46003.405064236111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46003.405064236111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46003.405064236111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46003.405064236111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46003.405064236111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46003.405064236111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46003.405064236111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46003.405064236111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46003.405064236111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46003.405064236111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46003.405064236111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46003.405064236111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46003.405064236111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46003.405064236111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46003.405064236111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46003.405064236111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46003.405064236111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46003.405064236111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46003.405064236111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46003.405064236111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46003.405064236111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46003.405064236111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46003.405064236111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46003.405064236111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46003.405064236111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46003.405064236111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46003.405064236111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46003.405064236111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46003.405064236111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46003.405064236111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46003.405064236111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46003.405064236111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46003.405064236111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46003.405064236111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46003.405064236111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46003.405064236111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46003.405064236111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46003.405064236111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46003.405064236111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46003.405064236111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46003.405064236111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46003.405064236111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46003.405064236111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46003.405064236111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46003.405064236111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46003.405064236111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46003.405064236111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46003.405064236111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46003.405064236111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46003.405064236111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46003.405064236111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46003.405064236111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46003.405064236111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46003.405064236111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46003.405064236111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46003.405064236111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46003.405064236111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46003.405064236111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46003.405064236111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46003.405064236111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46003.405064236111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46003.405064236111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46003.405064236111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46003.405064236111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46003.405064236111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46003.405064236111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46003.405064236111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46003.405064236111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46003.405064236111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46003.405064236111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46003.405064236111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46003.405064236111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46003.405064236111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46003.405064236111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46003.405064236111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46003.405064236111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46003.405064236111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46003.405064236111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46003.405064236111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46003.405064236111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46003.405064236111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46003.405064236111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46003.405064236111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46003.405064236111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46003.405064236111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46003.405064236111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46003.405064236111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46003.405064236111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46003.405064236111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46003.405064236111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46003.405064236111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46003.405064236111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46003.405064236111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46003.405064236111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46003.405064236111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46003.405064236111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46003.405064236111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46003.405064236111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46003.405064236111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46003.405064236111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46003.405064236111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46003.405064236111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46003.405064236111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46003.405064236111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46003.405064236111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46003.405064236111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46003.405064236111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46003.405064236111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46003.405064236111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46003.405064236111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46003.405064236111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46003.405064236111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46003.405064236111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46003.405064236111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46003.405064236111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46003.405064236111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46003.405064236111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46003.405064236111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46003.405064236111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46003.405064236111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46003.405064236111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46003.405064236111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46003.405064236111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46003.405064236111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46003.405064236111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46003.405064236111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46003.405064236111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46003.405064236111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46003.405064236111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46003.405064236111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46003.405064236111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46003.405064236111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46003.405064236111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46003.405064236111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46003.405064236111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46003.405064236111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46003.405064236111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46003.405064236111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46003.405064236111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46003.405064236111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46003.405064236111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46003.405064236111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46003.405064236111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46003.405064236111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46003.405064236111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46003.405064236111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46003.405064236111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46003.405064236111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46003.405064236111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46003.405064236111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46003.405064236111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46003.405064236111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46003.405064236111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46003.405064236111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46003.405064236111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46003.405064236111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46003.405064236111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46003.405064236111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46003.405064236111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46003.405064236111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46003.405064236111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46003.405064236111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46003.405064236111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46003.405064236111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46003.405064236111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46003.405064236111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46003.405064236111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46003.405064236111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46003.405064236111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46003.405064236111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46003.405064236111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46003.405064236111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46003.405064236111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46003.405064236111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46003.405064236111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46003.405064236111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46003.405064236111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46003.405064236111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46003.405064236111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46003.405064236111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46003.405064236111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46003.405064236111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46003.405064236111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46003.405064236111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46003.405064236111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46003.405064236111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46003.405064236111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46003.405064236111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46003.405064236111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46003.405064236111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46003.405064236111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46003.405064236111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46003.405064236111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46003.405064236111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46003.405064236111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46003.405064236111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46003.405064236111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46003.405064236111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46003.405064236111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46003.405064236111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46003.405064236111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46003.405064236111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46003.405064236111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46003.405064236111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46003.405064236111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46003.405064236111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46003.405064236111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46003.405064236111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46003.405064236111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46003.405064236111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46003.405064236111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46003.405064236111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46003.405064236111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46003.405064236111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46003.405064236111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46003.405064236111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46003.405064236111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46003.405064236111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46003.405064236111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46003.405064236111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46003.405064236111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46003.405064236111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46003.405064236111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46003.405064236111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46003.405064236111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46003.405064236111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46003.405064236111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46003.405064236111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46003.405064236111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46003.405064236111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46003.405064236111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46003.405064236111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46003.405064236111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46003.405064236111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46003.405064236111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46003.405064236111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46003.405064236111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46003.405064236111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46003.405064236111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46003.405064236111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46003.405064236111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46003.405064236111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46003.405064236111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46003.405064236111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46003.405064236111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46003.405064236111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46003.405064236111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46003.405064236111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46003.405064236111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46003.405064236111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46003.405064236111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46003.405064236111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46003.405064236111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46003.405064236111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46003.405064236111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46003.405064236111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46003.405064236111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46003.405064236111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46003.405064236111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46003.405064236111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46003.405064236111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46003.405064236111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46003.405064236111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46003.405064236111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46003.405064236111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46003.405064236111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46003.405064236111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46003.405064236111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46003.405064236111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46003.405064236111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46003.405064236111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46003.405064236111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46003.405064236111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46003.405064236111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46003.405064236111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46003.405064236111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46003.405064236111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46003.405064236111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46003.405064236111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46003.405064236111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46003.405064236111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46003.405064236111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46003.405064236111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46003.405064236111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46003.405064236111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46003.405064236111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46003.405064236111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46003.405064236111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46003.405064236111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46003.405064236111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46003.405064236111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46003.405064236111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46003.405064236111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46003.405064236111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46003.405064236111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46003.405064236111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46003.405064236111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46003.405064236111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46003.405064236111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46003.405064236111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46003.405064236111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46003.405064236111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46003.405064236111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46003.405064236111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46003.405064236111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46003.405064236111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46003.405064236111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46003.405064236111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46003.405064236111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46003.405064236111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46003.405064236111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46003.405064236111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46003.405064236111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46003.405064236111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46003.405064236111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46003.405064236111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46003.405064236111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46003.405064236111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46003.405064236111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46003.405064236111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46003.405064236111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46003.405064236111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46003.405064236111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46003.405064236111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46003.405064236111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46003.405064236111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46003.405064236111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46003.405064236111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46003.405064236111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46003.405064236111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46003.405064236111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46003.405064236111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46003.405064236111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46003.405064236111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46003.405064236111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46003.405064236111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46003.405064236111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46003.405064236111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46003.405064236111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46003.405064236111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46003.405064236111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46003.405064236111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46003.405064236111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46003.405064236111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46003.405064236111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46003.405064236111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46003.405064236111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46003.405064236111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46003.405064236111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46003.405064236111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46003.405064236111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46003.405064236111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46003.405064236111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46003.405064236111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46003.405064236111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46003.405064236111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46003.405064236111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46003.405064236111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46003.405064236111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46003.405064236111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46003.405064236111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46003.405064236111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46003.405064236111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46003.405064236111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46003.405064236111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46003.405064236111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46003.405064236111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46003.405064236111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46003.405064236111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46003.405064236111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46003.405064236111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46003.405064236111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46003.405064236111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46003.405064236111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46003.405064236111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46003.405064236111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46003.405064236111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46003.405064236111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46003.405064236111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46003.405064236111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46003.405064236111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46003.405064236111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46003.405064236111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46003.405064236111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46003.405064236111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46003.405064236111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46003.405064236111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46003.405064236111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46003.405064236111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46003.405064236111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46003.405064236111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46003.405064236111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46003.405064236111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46003.405064236111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46003.405064236111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46003.405064236111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46003.405064236111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46003.405064236111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46003.405064236111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46003.405064236111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46003.405064236111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46003.405064236111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46003.405064236111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46003.405064236111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46003.405064236111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46003.405064236111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46003.405064236111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46003.405064236111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46003.405064236111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46003.405064236111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46003.405064236111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46003.405064236111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46003.405064236111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46003.405064236111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46003.405064236111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46003.405064236111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46003.405064236111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46003.405064236111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46003.405064236111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46003.405064236111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46003.405064236111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46003.405064236111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46003.405064236111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46003.405064236111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46003.405064236111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46003.405064236111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46003.405064236111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46003.405064236111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46003.405064236111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46003.405064236111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46003.405064236111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46003.405064236111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46003.405064236111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46003.405064236111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46003.405064236111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46003.405064236111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46003.405064236111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46003.405064236111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46003.405064236111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46003.405064236111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46003.405064236111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46003.405064236111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46003.405064236111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46003.405064236111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46003.405064236111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46003.405064236111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46003.405064236111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46003.405064236111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46003.405064236111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46003.405064236111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46003.405064236111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46003.405064236111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46003.405064236111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46003.405064236111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46003.405064236111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46003.405064236111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46003.405064236111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46003.405064236111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46003.405064236111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46003.405064236111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46003.405064236111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46003.405064236111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46003.405064236111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46003.405064236111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46003.405064236111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46003.405064236111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46003.405064236111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46003.405064236111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46003.405064236111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46003.405064236111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46003.405064236111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46003.405064236111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46003.405064236111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46003.405064236111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46003.405064236111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46003.405064236111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46003.405064236111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46003.405064236111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46003.405064236111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46003.405064236111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46003.405064236111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46003.405064236111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46003.405064236111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46003.405064236111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46003.405064236111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46003.405064236111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46003.405064236111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46003.405064236111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46003.405064236111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46003.405064236111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46003.405064236111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46003.405064236111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46003.405064236111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46003.405064236111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46003.405064236111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46003.405064236111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46003.405064236111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46003.405064236111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46003.405064236111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46003.405064236111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46003.405064236111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46003.405064236111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46003.405064236111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46003.405064236111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46003.405064236111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46003.405064236111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46003.405064236111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46003.405064236111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46003.405064236111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46003.405064236111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46003.405064236111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46003.405064236111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46003.405064236111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46003.405064236111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46003.405064236111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46003.405064236111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46003.405064236111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46003.405064236111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46003.405064236111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46003.405064236111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46003.405064236111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46003.405064236111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46003.405064236111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46003.405064236111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46003.405064236111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46003.405064236111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46003.405064236111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46003.405064236111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46003.405064236111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46003.405064236111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46003.405064236111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46003.405064236111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46003.405064236111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46003.405064236111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46003.405064236111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46003.405064236111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46003.405064236111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46003.405064236111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46003.405064236111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46003.405064236111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46003.405064236111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46003.405064236111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46003.405064236111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46003.405064236111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46003.405064236111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46003.405064236111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46003.405064236111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46003.405064236111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46003.405064236111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46003.405064236111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46003.405064236111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46003.405064236111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46003.405064236111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46003.405064236111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46003.405064236111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46003.405064236111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46003.405064236111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46003.405064236111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46003.405064236111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46003.405064236111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46003.405064236111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46003.405064236111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46003.405064236111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46003.405064236111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46003.405064236111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46003.405064236111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46003.405064236111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46003.405064236111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46003.405064236111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46003.405064236111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46003.405064236111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46003.405064236111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46003.405064236111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46003.405064236111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46003.405064236111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46003.405064236111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46003.405064236111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46003.405064236111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46003.405064236111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46003.405064236111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46003.405064236111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46003.405064236111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46003.405064236111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46003.405064236111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46003.405064236111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46003.405064236111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46003.405064236111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46003.405064236111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46003.405064236111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46003.405064236111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46003.405064236111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46003.405064236111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46003.405064236111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46003.405064236111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46003.405064236111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46003.405064236111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46003.405064236111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46003.405064236111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46003.405064236111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46003.405064236111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46003.405064236111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46003.405064236111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46003.405064236111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46003.405064236111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46003.405064236111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46003.405064236111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46003.405064236111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46003.405064236111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46003.405064236111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46003.405064236111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46003.405064236111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46003.405064236111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46003.405064236111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46003.405064236111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46003.405064236111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46003.405064236111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46003.405064236111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46003.405064236111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46003.405064236111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46003.405064236111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46003.405064236111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46003.405064236111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46003.405064236111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46003.405064236111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46003.405064236111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46003.405064236111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46003.405064236111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46003.405064236111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46003.405064236111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46003.405064236111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46003.405064236111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46003.405064236111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46003.405064236111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46003.405064236111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46003.405064236111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46003.405064236111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46003.405064236111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46003.405064236111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46003.405064236111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46003.405064236111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46003.405064236111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46003.405064236111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46003.405064236111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46003.405064236111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46003.405064236111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46003.405064236111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46003.405064236111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46003.405064236111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46003.405064236111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46003.405064236111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46003.405064236111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46003.405064236111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46003.405064236111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46003.405064236111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46003.405064236111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46003.405064236111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46003.405064236111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46003.405064236111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46003.405064236111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46003.405064236111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46003.405064236111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46003.405064236111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46003.405064236111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46003.405064236111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46003.405064236111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46003.405064236111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46003.405064236111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46003.405064236111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46003.405064236111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46003.405064236111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46003.405064236111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46003.405064236111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46003.405064236111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46003.405064236111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46003.405064236111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46003.405064236111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46003.405064236111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46003.405064236111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46003.405064236111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46003.405064236111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46003.405064236111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46003.405064236111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46003.405064236111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46003.405064236111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46003.405064236111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46003.405064236111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46003.405064236111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46003.405064236111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46003.405064236111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46003.405064236111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46003.405064236111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46003.405064236111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46003.405064236111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46003.405064236111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46003.405064236111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46003.405064236111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46003.405064236111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46003.405064236111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46003.405064236111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46003.405064236111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46003.405064236111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46003.405064236111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46003.405064236111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46003.405064236111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46003.405064236111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46003.405064236111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46003.405064236111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46003.405064236111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46003.405064236111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46003.405064236111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46003.405064236111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46003.405064236111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46003.405064236111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46003.405064236111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46003.405064236111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46003.405064236111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46003.405064236111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46003.405064236111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46003.405064236111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46003.405064236111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46003.405064236111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46003.405064236111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46003.405064236111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46003.405064236111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46003.405064236111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46003.405064236111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46003.405064236111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46003.405064236111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46003.405064236111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46003.405064236111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46003.405064236111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46003.405064236111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46003.405064236111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46003.405064236111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46003.405064236111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46003.405064236111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46003.405064236111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46003.405064236111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46003.405064236111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46003.405064236111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46003.405064236111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46003.405064236111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46003.405064236111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46003.405064236111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46003.405064236111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46003.405064236111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46003.405064236111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46003.405064236111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46003.405064236111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46003.405064236111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46003.405064236111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46003.405064236111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46003.405064236111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46003.405064236111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46003.405064236111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46003.405064236111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46003.405064236111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46003.405064236111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46003.405064236111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46003.405064236111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46003.405064236111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46003.405064236111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46003.405064236111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46003.405064236111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46003.405064236111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46003.405064236111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46003.405064236111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46003.405064236111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46003.405064236111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46003.405064236111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46003.405064236111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46003.405064236111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46003.405064236111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46003.405064236111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46003.405064236111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46003.405064236111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46003.405064236111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46003.405064236111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46003.405064236111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46003.405064236111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46003.405064236111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46003.405064236111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46003.405064236111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46003.405064236111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46003.405064236111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46003.405064236111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46003.405064236111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46003.405064236111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46003.405064236111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46003.405064236111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46003.405064236111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46003.405064236111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46003.405064236111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46003.405064236111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46003.405064236111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46003.405064236111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46003.405064236111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46003.405064236111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46003.405064236111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46003.405064236111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46003.405064236111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46003.405064236111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46003.405064236111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46003.405064236111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46003.405064236111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46003.405064236111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46003.405064236111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46003.405064236111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46003.405064236111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46003.405064236111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46003.405064236111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46003.405064236111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46003.405064236111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46003.405064236111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46003.405064236111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46003.405064236111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46003.405064236111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46003.405064236111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46003.405064236111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46003.405064236111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46003.405064236111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46003.405064236111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46003.405064236111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46003.405064236111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46003.405064236111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46003.405064236111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46003.405064236111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46003.405064236111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46003.405064236111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46003.405064236111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46003.405064236111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46003.405064236111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46003.405064236111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46003.405064236111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46003.405064236111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46003.405064236111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46003.405064236111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46003.405064236111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46003.405064236111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46003.405064236111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46003.405064236111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46003.405064236111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46003.405064236111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46003.405064236111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46003.405064236111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46003.405064236111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46003.405064236111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46003.405064236111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46003.405064236111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46003.405064236111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46003.405064236111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46003.405064236111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46003.405064236111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46003.405064236111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46003.405064236111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46003.405064236111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46003.405064236111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46003.405064236111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46003.405064236111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46003.405064236111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46003.405064236111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46003.405064236111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46003.405064236111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46003.405064236111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46003.405064236111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46003.405064236111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46003.405064236111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46003.405064236111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46003.405064236111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46003.405064236111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46003.405064236111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46003.405064236111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46003.405064236111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46003.405064236111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46003.405064236111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46003.405064236111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46003.405064236111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46003.405064236111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46003.405064236111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46003.405064236111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46003.405064236111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46003.405064236111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46003.405064236111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46003.405064236111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46003.405064236111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46003.405064236111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46003.405064236111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46003.405064236111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46003.405064236111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46003.405064236111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46003.405064236111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46003.405064236111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46003.405064236111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46003.405064236111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46003.405064236111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46003.405064236111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46003.405064236111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46003.405064236111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46003.405064236111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46003.405064236111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46003.405064236111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46003.405064236111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46003.405064236111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46003.405064236111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46003.405064236111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46003.405064236111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46003.405064236111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46003.405064236111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46003.405064236111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46003.405064236111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46003.405064236111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46003.405064236111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46003.405064236111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46003.405064236111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46003.405064236111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46003.405064236111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46003.405064236111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46003.405064236111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46003.405064236111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46003.405064236111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46003.405064236111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46003.405064236111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46003.405064236111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46003.405064236111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46003.405064236111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46003.405064236111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46003.405064236111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46003.405064236111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46003.405064236111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46003.405064236111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46003.405064236111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46003.405064236111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46003.405064236111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46003.405064236111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46003.405064236111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46003.405064236111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46003.405064236111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46003.405064236111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46003.405064236111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46003.405064236111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46003.405064236111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46003.405064236111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46003.405064236111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46003.405064236111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46003.405064236111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46003.405064236111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46003.405064236111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46003.405064236111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46003.405064236111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46003.405064236111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46003.405064236111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46003.405064236111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46003.405064236111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46003.405064236111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46003.405064236111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46003.405064236111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46003.405064236111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46003.405064236111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46003.405064236111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46003.405064236111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46003.405064236111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46003.405064236111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46003.405064236111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46003.405064236111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46003.405064236111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46003.405064236111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46003.405064236111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46003.405064236111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46003.405064236111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46003.405064236111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46003.405064236111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46003.405064236111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46003.405064236111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46003.405064236111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46003.405064236111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46003.405064236111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46003.405064236111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46003.405064236111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46003.405064236111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46003.405064236111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46003.405064236111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46003.405064236111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46003.405064236111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46003.405064236111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46003.405064236111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46003.405064236111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46003.405064236111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46003.405064236111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46003.405064236111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46003.405064236111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46003.405064236111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46003.405064236111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46003.405064236111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46003.405064236111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46003.405064236111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46003.405064236111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46003.405064236111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46003.405064236111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46003.405064236111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46003.405064236111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46003.405064236111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46003.405064236111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46003.405064236111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46003.405064236111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46003.405064236111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46003.405064236111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46003.405064236111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46003.405064236111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46003.405064236111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46003.405064236111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46003.405064236111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46003.405064236111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46003.405064236111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46003.405064236111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46003.405064236111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46003.405064236111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46003.405064236111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46003.405064236111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46003.405064236111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46003.405064236111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46003.405064236111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46003.405064236111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46003.405064236111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46003.405064236111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46003.405064236111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46003.405064236111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46003.405064236111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46003.405064236111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46003.405064236111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46003.405064236111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46003.405064236111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46003.405064236111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46003.405064236111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46003.405064236111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46003.405064236111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46003.405064236111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46003.405064236111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46003.405064236111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46003.405064236111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46003.405064236111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46003.405064236111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46003.405064236111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46003.405064236111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46003.405064236111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299.92434664351458</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4.6109207175904885</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33892</v>
      </c>
      <c r="E4" s="90" t="s">
        <v>39106</v>
      </c>
      <c r="F4" s="91">
        <v>46003.37222222222</v>
      </c>
      <c r="G4" s="92">
        <f t="shared" ref="G4:G7" ca="1" si="1">IFERROR(NOW()-F4,"")</f>
        <v>3.2842013890331145E-2</v>
      </c>
      <c r="H4" s="91">
        <v>46003.365127314813</v>
      </c>
      <c r="I4" s="106" t="str">
        <f>IFERROR(VLOOKUP(D4,DB!A:F,6,0),"")</f>
        <v>SCECO</v>
      </c>
      <c r="J4" s="106" t="str">
        <f>IFERROR(VLOOKUP(D4,DB!A:G,7,0),"")</f>
        <v>Dead</v>
      </c>
      <c r="K4" s="93" t="s">
        <v>39132</v>
      </c>
      <c r="L4" s="87" t="str">
        <f>IFERROR(VLOOKUP(D4,DB!A:I,9,0),"")</f>
        <v>Latis</v>
      </c>
    </row>
    <row r="5" spans="1:16" ht="15" customHeight="1">
      <c r="A5" s="106"/>
      <c r="B5" s="106" t="str">
        <f>IFERROR(VLOOKUP(D5,DB!A:K,11,0),"")</f>
        <v/>
      </c>
      <c r="C5" s="89"/>
      <c r="D5" s="87"/>
      <c r="E5" s="90"/>
      <c r="F5" s="91"/>
      <c r="G5" s="92">
        <f t="shared" ca="1" si="1"/>
        <v>46003.405064236111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46003.405064236111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46003.405064236111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46003.405064236111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46003.405064236111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46003.405064236111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46003.405064236111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46003.405064236111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46003.405064236111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46003.405064236111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46003.405064236111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46003.405064236111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46003.405064236111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46003.405064236111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46003.405064236111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46003.405064236111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46003.405064236111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46003.405064236111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46003.405064236111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46003.405064236111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46003.405064236111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46003.405064236111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46003.405064236111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46003.405064236111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46003.405064236111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46003.405064236111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46003.405064236111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46003.405064236111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46003.405064236111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46003.405064236111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46003.405064236111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46003.405064236111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46003.405064236111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46003.405064236111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46003.405064236111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46003.405064236111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46003.405064236111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46003.405064236111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46003.405064236111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46003.405064236111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46003.405064236111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46003.405064236111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46003.405064236111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46003.405064236111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46003.405064236111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46003.405064236111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46003.405064236111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46003.405064236111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46003.405064236111</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111.57300405092246</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39109</v>
      </c>
      <c r="F3" s="38">
        <v>45926.188877314817</v>
      </c>
      <c r="G3" s="101">
        <f t="shared" ref="G3" ca="1" si="0">IFERROR(NOW()-F3,"")</f>
        <v>77.216186921294138</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39109</v>
      </c>
      <c r="F4" s="103">
        <v>45948.661111111112</v>
      </c>
      <c r="G4" s="104">
        <f t="shared" ref="G4" ca="1" si="1">IFERROR(NOW()-F4,"")</f>
        <v>54.74395312499837</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22.031765624997206</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6.2975758101820247</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1.2855503472237615</v>
      </c>
      <c r="H7" s="38">
        <v>46002.086875000001</v>
      </c>
      <c r="I7" s="37" t="str">
        <f>IFERROR(VLOOKUP(D7,[1]DB!A:F,6,0),"")</f>
        <v>SCECO</v>
      </c>
      <c r="J7" s="37" t="str">
        <f>IFERROR(VLOOKUP(D7,[1]DB!A:G,7,0),"")</f>
        <v>Good</v>
      </c>
      <c r="K7" s="37" t="s">
        <v>39145</v>
      </c>
      <c r="L7" s="37" t="str">
        <f>IFERROR(VLOOKUP(D7,[1]DB!A:I,9,0),"")</f>
        <v>Latis</v>
      </c>
      <c r="M7" s="37"/>
    </row>
    <row r="8" spans="1:13">
      <c r="A8" s="37"/>
      <c r="B8" s="37" t="str">
        <f>IFERROR(VLOOKUP(D8,[1]DB!A:K,11,0),"")</f>
        <v/>
      </c>
      <c r="C8" s="37"/>
      <c r="D8" s="37"/>
      <c r="E8" s="37"/>
      <c r="F8" s="38"/>
      <c r="G8" s="129">
        <f t="shared" ref="G8:G61" ca="1" si="3">IFERROR(NOW()-F8,"")</f>
        <v>46003.405064236111</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46003.405064236111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46003.405064236111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46003.405064236111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46003.405064236111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46003.405064236111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46003.405064236111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46003.405064236111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46003.405064236111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46003.405064236111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46003.405064236111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46003.405064236111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46003.405064236111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46003.405064236111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46003.405064236111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46003.405064236111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46003.405064236111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46003.405064236111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46003.405064236111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46003.405064236111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46003.405064236111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46003.405064236111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46003.405064236111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46003.405064236111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46003.405064236111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46003.405064236111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46003.405064236111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46003.405064236111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46003.405064236111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46003.405064236111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46003.405064236111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46003.405064236111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46003.405064236111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46003.405064236111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46003.405064236111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46003.405064236111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46003.405064236111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46003.405064236111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46003.405064236111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46003.405064236111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46003.405064236111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46003.405064236111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46003.405064236111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46003.405064236111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46003.405064236111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46003.405064236111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46003.405064236111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46003.405064236111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46003.405064236111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46003.405064236111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46003.405064236111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46003.405064236111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46003.405064236111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46003.405064236111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46003.405064236111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46003.405064236111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46003.405064236111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46003.405064236111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46003.405064236111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46003.405064236111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46003.405064236111</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46003.405064236111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46003.405064236111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46003.405064236111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46003.405064236111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46003.405064236111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46003.405064236111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46003.405064236111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46003.405064236111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46003.405064236111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46003.405064236111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46003.405064236111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46003.405064236111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46003.405064236111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46003.405064236111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46003.405064236111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46003.405064236111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46003.405064236111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46003.405064236111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46003.405064236111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46003.405064236111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46003.405064236111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46003.405064236111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46003.405064236111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46003.405064236111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46003.405064236111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46003.405064236111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46003.405064236111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46003.405064236111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46003.405064236111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46003.405064236111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46003.405064236111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46003.405064236111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46003.405064236111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46003.405064236111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46003.405064236111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46003.405064236111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46003.405064236111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46003.405064236111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46003.405064236111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46003.405064236111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46003.405064236111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46003.405064236111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46003.405064236111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46003.405064236111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46003.405064236111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46003.405064236111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46003.405064236111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46003.405064236111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46003.405064236111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46003.405064236111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46003.405064236111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46003.405064236111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46003.405064236111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46003.405064236111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46003.405064236111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46003.405064236111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46003.405064236111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46003.405064236111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46003.405064236111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46003.405064236111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46003.405064236111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46003.405064236111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46003.405064236111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46003.405064236111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46003.405064236111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46003.405064236111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46003.405064236111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46003.405064236111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46003.405064236111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46003.405064236111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46003.405064236111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46003.405064236111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46003.405064236111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46003.405064236111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46003.405064236111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46003.405064236111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46003.405064236111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46003.405064236111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46003.405064236111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46003.405064236111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46003.405064236111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46003.405064236111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46003.405064236111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46003.405064236111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46003.405064236111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46003.405064236111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46003.405064236111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46003.405064236111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46003.405064236111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46003.405064236111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46003.405064236111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46003.405064236111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46003.405064236111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46003.405064236111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46003.405064236111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46003.405064236111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46003.405064236111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46003.405064236111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46003.405064236111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46003.405064236111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46003.405064236111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46003.405064236111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46003.405064236111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46003.405064236111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46003.405064236111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46003.405064236111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46003.405064236111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46003.405064236111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46003.405064236111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46003.405064236111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46003.405064236111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46003.405064236111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46003.405064236111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46003.405064236111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46003.405064236111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46003.405064236111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46003.405064236111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46003.405064236111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46003.405064236111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46003.405064236111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46003.405064236111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46003.405064236111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46003.405064236111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46003.405064236111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46003.405064236111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46003.405064236111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46003.405064236111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46003.405064236111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46003.405064236111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46003.405064236111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46003.405064236111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46003.405064236111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46003.405064236111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46003.405064236111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46003.405064236111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46003.405064236111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46003.405064236111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46003.405064236111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46003.405064236111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46003.405064236111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46003.405064236111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46003.405064236111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46003.405064236111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46003.405064236111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46003.405064236111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46003.405064236111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46003.405064236111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46003.405064236111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46003.405064236111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46003.405064236111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46003.405064236111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46003.405064236111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46003.405064236111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46003.405064236111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46003.405064236111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46003.405064236111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46003.405064236111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46003.405064236111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46003.405064236111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46003.405064236111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46003.405064236111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46003.405064236111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46003.405064236111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46003.405064236111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46003.405064236111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46003.405064236111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46003.405064236111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46003.405064236111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46003.405064236111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46003.405064236111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46003.405064236111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46003.405064236111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46003.405064236111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46003.405064236111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46003.405064236111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46003.405064236111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46003.405064236111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46003.405064236111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46003.405064236111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46003.405064236111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46003.405064236111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46003.405064236111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46003.405064236111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46003.405064236111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46003.405064236111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46003.405064236111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46003.405064236111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46003.405064236111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46003.405064236111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46003.405064236111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46003.405064236111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46003.405064236111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46003.405064236111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46003.405064236111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46003.405064236111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46003.405064236111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46003.405064236111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46003.405064236111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46003.405064236111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46003.405064236111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46003.405064236111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46003.405064236111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46003.405064236111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46003.405064236111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46003.405064236111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46003.405064236111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46003.405064236111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46003.405064236111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46003.405064236111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46003.405064236111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46003.405064236111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46003.405064236111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46003.405064236111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46003.405064236111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46003.405064236111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46003.405064236111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46003.405064236111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46003.405064236111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46003.405064236111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46003.405064236111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46003.405064236111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46003.405064236111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46003.405064236111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46003.405064236111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46003.405064236111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46003.405064236111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46003.405064236111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46003.405064236111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46003.405064236111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46003.405064236111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46003.405064236111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46003.405064236111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46003.405064236111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46003.405064236111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46003.405064236111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46003.405064236111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46003.405064236111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46003.405064236111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46003.405064236111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46003.405064236111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46003.405064236111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46003.405064236111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46003.405064236111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46003.405064236111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46003.405064236111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46003.405064236111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46003.405064236111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46003.405064236111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46003.405064236111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46003.405064236111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46003.405064236111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46003.405064236111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46003.405064236111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46003.405064236111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46003.405064236111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46003.405064236111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46003.405064236111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46003.405064236111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46003.405064236111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46003.405064236111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46003.405064236111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46003.405064236111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46003.405064236111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46003.405064236111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46003.405064236111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46003.405064236111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46003.405064236111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46003.405064236111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46003.405064236111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46003.405064236111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46003.405064236111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46003.405064236111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46003.405064236111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46003.405064236111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46003.405064236111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46003.405064236111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46003.405064236111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46003.405064236111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46003.405064236111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46003.405064236111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46003.405064236111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46003.405064236111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46003.405064236111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46003.405064236111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46003.405064236111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46003.405064236111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46003.405064236111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46003.405064236111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46003.405064236111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46003.405064236111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46003.405064236111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46003.405064236111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46003.405064236111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46003.405064236111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46003.405064236111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46003.405064236111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46003.405064236111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46003.405064236111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46003.405064236111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46003.405064236111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46003.405064236111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46003.405064236111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46003.405064236111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46003.405064236111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46003.405064236111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46003.405064236111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46003.405064236111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46003.405064236111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46003.405064236111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46003.405064236111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46003.405064236111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46003.405064236111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46003.405064236111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46003.405064236111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46003.405064236111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46003.405064236111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46003.405064236111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46003.405064236111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46003.405064236111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46003.405064236111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46003.405064236111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46003.405064236111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46003.405064236111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46003.405064236111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46003.405064236111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46003.405064236111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46003.405064236111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46003.405064236111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46003.405064236111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46003.405064236111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46003.405064236111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46003.405064236111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46003.405064236111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46003.405064236111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46003.405064236111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46003.405064236111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46003.405064236111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46003.405064236111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46003.405064236111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46003.405064236111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46003.405064236111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46003.405064236111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46003.405064236111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46003.405064236111</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46003.405064236111</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2025-12-12T06:43:32Z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