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85" documentId="120_S{2AC9BD13-BADA-5192-A53E-5A8FF88502F6}" xr6:coauthVersionLast="47" xr6:coauthVersionMax="47" xr10:uidLastSave="{553361E3-7C31-4857-98BD-B30ED7CAE15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<sst xmlns="http://schemas.openxmlformats.org/spreadsheetml/2006/main" count="180314" uniqueCount="39139">
  <si>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</si>
  <si>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</si>
  <si>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</si>
  <si>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</si>
  <si>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</si>
  <si>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</si>
  <si>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</si>
  <si>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</si>
  <si>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</si>
  <si>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</si>
  <si>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</si>
  <si>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</si>
  <si>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</si>
  <si>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</si>
  <si>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</si>
  <si>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</si>
  <si>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</si>
  <si>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</si>
  <si>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</si>
  <si>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</si>
  <si>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</si>
  <si>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</si>
  <si>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</si>
  <si>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</si>
  <si>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</si>
  <si>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</si>
  <si>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</si>
  <si>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</si>
  <si>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</si>
  <si>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</si>
  <si>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</si>
  <si>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</si>
  <si>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</si>
  <si>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</si>
  <si>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</si>
  <si>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</si>
  <si>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</si>
  <si>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</si>
  <si>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</si>
  <si>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</si>
  <si>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</si>
  <si>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</si>
  <si>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</si>
  <si>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</si>
  <si>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</si>
  <si>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</si>
  <si>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</si>
  <si>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</si>
  <si>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</si>
  <si>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</si>
  <si>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</si>
  <si>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</si>
  <si>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</si>
  <si>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</si>
  <si>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</si>
  <si>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</si>
  <si>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</si>
  <si>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</si>
  <si>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</si>
  <si>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</si>
  <si>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</si>
  <si>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</si>
  <si>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</si>
  <si>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</si>
  <si>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</si>
  <si>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</si>
  <si>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</si>
  <si>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</si>
  <si>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</si>
  <si>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</si>
  <si>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</si>
  <si>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</si>
  <si>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</si>
  <si>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</si>
  <si>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</si>
  <si>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</si>
  <si>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</si>
  <si>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</si>
  <si>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</si>
  <si>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</si>
  <si>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</si>
  <si>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</si>
  <si>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</si>
  <si>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</si>
  <si>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</si>
  <si>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</si>
  <si>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</si>
  <si>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</si>
  <si>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</si>
  <si>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</si>
  <si>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</si>
  <si>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</si>
  <si>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</si>
  <si>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</si>
  <si>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</si>
  <si>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</si>
  <si>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</si>
  <si>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</si>
  <si>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</si>
  <si>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</si>
  <si>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</si>
  <si>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</si>
  <si>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</si>
  <si>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</si>
  <si>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</si>
  <si>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</si>
  <si>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</si>
  <si>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</si>
  <si>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</si>
  <si>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</si>
  <si>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</si>
  <si>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</si>
  <si>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</si>
  <si>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</si>
  <si>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</si>
  <si>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</si>
  <si>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</si>
  <si>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</si>
  <si>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</si>
  <si>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</si>
  <si>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</si>
  <si>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</si>
  <si>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</si>
  <si>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</si>
  <si>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</si>
  <si>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</si>
  <si>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</si>
  <si>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</si>
  <si>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</si>
  <si>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</si>
  <si>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</si>
  <si>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</si>
  <si>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</si>
  <si>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</si>
  <si>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</si>
  <si>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</si>
  <si>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</si>
  <si>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</si>
  <si>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</si>
  <si>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</si>
  <si>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</si>
  <si>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</si>
  <si>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</si>
  <si>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</si>
  <si>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</si>
  <si>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</si>
  <si>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</si>
  <si>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</si>
  <si>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</si>
  <si>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</si>
  <si>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</si>
  <si>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</si>
  <si>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</si>
  <si>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</si>
  <si>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</si>
  <si>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</si>
  <si>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</si>
  <si>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</si>
  <si>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</si>
  <si>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</si>
  <si>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</si>
  <si>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</si>
  <si>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</si>
  <si>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</si>
  <si>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</si>
  <si>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</si>
  <si>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</si>
  <si>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</si>
  <si>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</si>
  <si>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</si>
  <si>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</si>
  <si>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</si>
  <si>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</si>
  <si>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</si>
  <si>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</si>
  <si>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</si>
  <si>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</si>
  <si>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</si>
  <si>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</si>
  <si>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</si>
  <si>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</si>
  <si>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</si>
  <si>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</si>
  <si>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</si>
  <si>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</si>
  <si>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</si>
  <si>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</si>
  <si>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</si>
  <si>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</si>
  <si>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</si>
  <si>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</si>
  <si>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</si>
  <si>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</si>
  <si>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</si>
  <si>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</si>
  <si>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</si>
  <si>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</si>
  <si>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</si>
  <si>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</si>
  <si>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</si>
  <si>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</si>
  <si>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</si>
  <si>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</si>
  <si>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</si>
  <si>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</si>
  <si>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</si>
  <si>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</si>
  <si>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</si>
  <si>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</si>
  <si>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</si>
  <si>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</si>
  <si>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</si>
  <si>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</si>
  <si>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</si>
  <si>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</si>
  <si>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</si>
  <si>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</si>
  <si>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</si>
  <si>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</si>
  <si>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</si>
  <si>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</si>
  <si>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</si>
  <si>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</si>
  <si>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</si>
  <si>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</si>
  <si>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</si>
  <si>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</si>
  <si>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</si>
  <si>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</si>
  <si>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</si>
  <si>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</si>
  <si>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</si>
  <si>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</si>
  <si>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</si>
  <si>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</si>
  <si>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</si>
  <si>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</si>
  <si>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</si>
  <si>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</si>
  <si>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</si>
  <si>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</si>
  <si>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</si>
  <si>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</si>
  <si>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</si>
  <si>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</si>
  <si>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</si>
  <si>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</si>
  <si>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</si>
  <si>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</si>
  <si>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</si>
  <si>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</si>
  <si>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</si>
  <si>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</si>
  <si>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</si>
  <si>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</si>
  <si>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</si>
  <si>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</si>
  <si>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</si>
  <si>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</si>
  <si>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</si>
  <si>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</si>
  <si>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</si>
  <si>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</si>
  <si>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</si>
  <si>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</si>
  <si>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</si>
  <si>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</si>
  <si>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</si>
  <si>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</si>
  <si>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</si>
  <si>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</si>
  <si>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</si>
  <si>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</si>
  <si>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</si>
  <si>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</si>
  <si>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</si>
  <si>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</si>
  <si>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</si>
  <si>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</si>
  <si>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</si>
  <si>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</si>
  <si>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</si>
  <si>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</si>
  <si>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</si>
  <si>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</si>
  <si>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</si>
  <si>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</si>
  <si>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</si>
  <si>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</si>
  <si>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</si>
  <si>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</si>
  <si>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</si>
  <si>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</si>
  <si>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</si>
  <si>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</si>
  <si>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</si>
  <si>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</si>
  <si>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</si>
  <si>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</si>
  <si>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</si>
  <si>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</si>
  <si>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</si>
  <si>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</si>
  <si>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</si>
  <si>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</si>
  <si>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</si>
  <si>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</si>
  <si>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</si>
  <si>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</si>
  <si>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</si>
  <si>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</si>
  <si>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</si>
  <si>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</si>
  <si>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</si>
  <si>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</si>
  <si>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</si>
  <si>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</si>
  <si>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</si>
  <si>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</si>
  <si>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</si>
  <si>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</si>
  <si>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</si>
  <si>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</si>
  <si>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</si>
  <si>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</si>
  <si>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</si>
  <si>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</si>
  <si>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</si>
  <si>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</si>
  <si>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</si>
  <si>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</si>
  <si>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</si>
  <si>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</si>
  <si>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</si>
  <si>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</si>
  <si>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</si>
  <si>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</si>
  <si>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</si>
  <si>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</si>
  <si>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</si>
  <si>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</si>
  <si>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</si>
  <si>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</si>
  <si>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</si>
  <si>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</si>
  <si>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</si>
  <si>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</si>
  <si>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</si>
  <si>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</si>
  <si>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</si>
  <si>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</si>
  <si>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</si>
  <si>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</si>
  <si>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</si>
  <si>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</si>
  <si>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</si>
  <si>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</si>
  <si>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</si>
  <si>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</si>
  <si>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</si>
  <si>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</si>
  <si>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</si>
  <si>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</si>
  <si>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</si>
  <si>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</si>
  <si>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</si>
  <si>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</si>
  <si>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</si>
  <si>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</si>
  <si>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</si>
  <si>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</si>
  <si>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</si>
  <si>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</si>
  <si>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</si>
  <si>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</si>
  <si>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</si>
  <si>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</si>
  <si>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</si>
  <si>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</si>
  <si>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</si>
  <si>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</si>
  <si>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</si>
  <si>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</si>
  <si>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</si>
  <si>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</si>
  <si>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</si>
  <si>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</si>
  <si>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</si>
  <si>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</si>
  <si>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</si>
  <si>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</si>
  <si>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</si>
  <si>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</si>
  <si>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</si>
  <si>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</si>
  <si>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</si>
  <si>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</si>
  <si>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</si>
  <si>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</si>
  <si>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</si>
  <si>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</si>
  <si>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</si>
  <si>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</si>
  <si>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</si>
  <si>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</si>
  <si>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</si>
  <si>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</si>
  <si>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</si>
  <si>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</si>
  <si>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</si>
  <si>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</si>
  <si>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</si>
  <si>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</si>
  <si>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</si>
  <si>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</si>
  <si>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</si>
  <si>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</si>
  <si>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</si>
  <si>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</si>
  <si>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</si>
  <si>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</si>
  <si>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</si>
  <si>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</si>
  <si>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</si>
  <si>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</si>
  <si>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</si>
  <si>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</si>
  <si>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</si>
  <si>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</si>
  <si>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</si>
  <si>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</si>
  <si>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</si>
  <si>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</si>
  <si>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</si>
  <si>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</si>
  <si>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</si>
  <si>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</si>
  <si>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</si>
  <si>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</si>
  <si>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</si>
  <si>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</si>
  <si>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</si>
  <si>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</si>
  <si>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</si>
  <si>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</si>
  <si>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</si>
  <si>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</si>
  <si>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</si>
  <si>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</si>
  <si>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</si>
  <si>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</si>
  <si>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</si>
  <si>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</si>
  <si>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</si>
  <si>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</si>
  <si>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</si>
  <si>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</si>
  <si>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</si>
  <si>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</si>
  <si>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</si>
  <si>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</si>
  <si>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</si>
  <si>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</si>
  <si>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</si>
  <si>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</si>
  <si>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</si>
  <si>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</si>
  <si>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</si>
  <si>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</si>
  <si>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</si>
  <si>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</si>
  <si>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</si>
  <si>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</si>
  <si>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</si>
  <si>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</si>
  <si>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</si>
  <si>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</si>
  <si>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</si>
  <si>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</si>
  <si>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</si>
  <si>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</si>
  <si>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</si>
  <si>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</si>
  <si>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</si>
  <si>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</si>
  <si>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</si>
  <si>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</si>
  <si>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</si>
  <si>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</si>
  <si>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</si>
  <si>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</si>
  <si>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</si>
  <si>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</si>
  <si>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</si>
  <si>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</si>
  <si>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</si>
  <si>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</si>
  <si>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</si>
  <si>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</si>
  <si>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</si>
  <si>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</si>
  <si>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</si>
  <si>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</si>
  <si>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</si>
  <si>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</si>
  <si>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</si>
  <si>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</si>
  <si>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</si>
  <si>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</si>
  <si>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</si>
  <si>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</si>
  <si>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</si>
  <si>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</si>
  <si>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</si>
  <si>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</si>
  <si>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</si>
  <si>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</si>
  <si>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</si>
  <si>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</si>
  <si>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</si>
  <si>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</si>
  <si>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</si>
  <si>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</si>
  <si>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</si>
  <si>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</si>
  <si>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</si>
  <si>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</si>
  <si>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</si>
  <si>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</si>
  <si>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</si>
  <si>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</si>
  <si>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</si>
  <si>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</si>
  <si>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</si>
  <si>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</si>
  <si>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</si>
  <si>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</si>
  <si>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</si>
  <si>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</si>
  <si>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</si>
  <si>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</si>
  <si>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</si>
  <si>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</si>
  <si>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</si>
  <si>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</si>
  <si>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</si>
  <si>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</si>
  <si>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</si>
  <si>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</si>
  <si>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</si>
  <si>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</si>
  <si>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</si>
  <si>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</si>
  <si>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</si>
  <si>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</si>
  <si>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</si>
  <si>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</si>
  <si>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</si>
  <si>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</si>
  <si>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</si>
  <si>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</si>
  <si>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</si>
  <si>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</si>
  <si>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</si>
  <si>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</si>
  <si>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</si>
  <si>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</si>
  <si>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</si>
  <si>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</si>
  <si>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</si>
  <si>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</si>
  <si>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</si>
  <si>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</si>
  <si>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</si>
  <si>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</si>
  <si>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</si>
  <si>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</si>
  <si>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</si>
  <si>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</si>
  <si>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</si>
  <si>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</si>
  <si>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</si>
  <si>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</si>
  <si>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</si>
  <si>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</si>
  <si>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</si>
  <si>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</si>
  <si>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</si>
  <si>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</si>
  <si>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</si>
  <si>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</si>
  <si>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</si>
  <si>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</si>
  <si>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</si>
  <si>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</si>
  <si>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</si>
  <si>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</si>
  <si>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</si>
  <si>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</si>
  <si>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</si>
  <si>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</si>
  <si>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</si>
  <si>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</si>
  <si>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</si>
  <si>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</si>
  <si>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</si>
  <si>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</si>
  <si>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</si>
  <si>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</si>
  <si>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</si>
  <si>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</si>
  <si>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</si>
  <si>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</si>
  <si>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</si>
  <si>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</si>
  <si>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</si>
  <si>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</si>
  <si>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</si>
  <si>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</si>
  <si>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</si>
  <si>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</si>
  <si>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</si>
  <si>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</si>
  <si>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</si>
  <si>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</si>
  <si>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</si>
  <si>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</si>
  <si>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</si>
  <si>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</si>
  <si>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</si>
  <si>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</si>
  <si>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</si>
  <si>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</si>
  <si>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</si>
  <si>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</si>
  <si>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</si>
  <si>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</si>
  <si>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</si>
  <si>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</si>
  <si>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</si>
  <si>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</si>
  <si>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</si>
  <si>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</si>
  <si>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</si>
  <si>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</si>
  <si>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</si>
  <si>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</si>
  <si>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</si>
  <si>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</si>
  <si>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</si>
  <si>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</si>
  <si>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</si>
  <si>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</si>
  <si>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</si>
  <si>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</si>
  <si>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</si>
  <si>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</si>
  <si>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</si>
  <si>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</si>
  <si>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</si>
  <si>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</si>
  <si>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</si>
  <si>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</si>
  <si>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</si>
  <si>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</si>
  <si>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</si>
  <si>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</si>
  <si>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</si>
  <si>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</si>
  <si>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</si>
  <si>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</si>
  <si>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</si>
  <si>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</si>
  <si>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</si>
  <si>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</si>
  <si>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</si>
  <si>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</si>
  <si>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</si>
  <si>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</si>
  <si>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</si>
  <si>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</si>
  <si>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</si>
  <si>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</si>
  <si>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</si>
  <si>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</si>
  <si>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</si>
  <si>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</si>
  <si>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</si>
  <si>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</si>
  <si>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</si>
  <si>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</si>
  <si>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</si>
  <si>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</si>
  <si>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</si>
  <si>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</si>
  <si>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</si>
  <si>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</si>
  <si>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</si>
  <si>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</si>
  <si>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</si>
  <si>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</si>
  <si>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</si>
  <si>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</si>
  <si>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</si>
  <si>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</si>
  <si>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</si>
  <si>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</si>
  <si>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</si>
  <si>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</si>
  <si>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</si>
  <si>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</si>
  <si>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</si>
  <si>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</si>
  <si>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</si>
  <si>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</si>
  <si>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</si>
  <si>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</si>
  <si>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</si>
  <si>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</si>
  <si>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</si>
  <si>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</si>
  <si>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</si>
  <si>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</si>
  <si>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</si>
  <si>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</si>
  <si>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</si>
  <si>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</si>
  <si>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</si>
  <si>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</si>
  <si>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</si>
  <si>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</si>
  <si>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</si>
  <si>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</si>
  <si>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</si>
  <si>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</si>
  <si>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</si>
  <si>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</si>
  <si>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</si>
  <si>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</si>
  <si>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</si>
  <si>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</si>
  <si>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</si>
  <si>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</si>
  <si>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</si>
  <si>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</si>
  <si>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</si>
  <si>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</si>
  <si>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</si>
  <si>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</si>
  <si>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</si>
  <si>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</si>
  <si>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</si>
  <si>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</si>
  <si>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</si>
  <si>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</si>
  <si>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</si>
  <si>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</si>
  <si>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</si>
  <si>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</si>
  <si>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</si>
  <si>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</si>
  <si>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</si>
  <si>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</si>
  <si>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</si>
  <si>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</si>
  <si>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</si>
  <si>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</si>
  <si>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</si>
  <si>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</si>
  <si>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</si>
  <si>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</si>
  <si>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</si>
  <si>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</si>
  <si>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</si>
  <si>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</si>
  <si>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</si>
  <si>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</si>
  <si>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</si>
  <si>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</si>
  <si>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</si>
  <si>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</si>
  <si>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</si>
  <si>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</si>
  <si>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</si>
  <si>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</si>
  <si>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</si>
  <si>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</si>
  <si>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</si>
  <si>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</si>
  <si>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</si>
  <si>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</si>
  <si>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</si>
  <si>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</si>
  <si>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</si>
  <si>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</si>
  <si>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</si>
  <si>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</si>
  <si>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</si>
  <si>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</si>
  <si>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</si>
  <si>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</si>
  <si>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</si>
  <si>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</si>
  <si>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</si>
  <si>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</si>
  <si>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</si>
  <si>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</si>
  <si>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</si>
  <si>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</si>
  <si>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</si>
  <si>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</si>
  <si>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</si>
  <si>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</si>
  <si>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</si>
  <si>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</si>
  <si>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</si>
  <si>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</si>
  <si>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</si>
  <si>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</si>
  <si>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</si>
  <si>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</si>
  <si>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</si>
  <si>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</si>
  <si>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</si>
  <si>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</si>
  <si>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</si>
  <si>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</si>
  <si>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</si>
  <si>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</si>
  <si>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</si>
  <si>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</si>
  <si>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</si>
  <si>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</si>
  <si>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</si>
  <si>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</si>
  <si>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</si>
  <si>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</si>
  <si>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</si>
  <si>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</si>
  <si>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</si>
  <si>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</si>
  <si>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</si>
  <si>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</si>
  <si>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</si>
  <si>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</si>
  <si>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</si>
  <si>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</si>
  <si>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</si>
  <si>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</si>
  <si>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</si>
  <si>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</si>
  <si>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</si>
  <si>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</si>
  <si>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</si>
  <si>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</si>
  <si>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</si>
  <si>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</si>
  <si>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</si>
  <si>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</si>
  <si>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</si>
  <si>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</si>
  <si>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</si>
  <si>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</si>
  <si>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</si>
  <si>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</si>
  <si>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</si>
  <si>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</si>
  <si>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</si>
  <si>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</si>
  <si>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</si>
  <si>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</si>
  <si>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</si>
  <si>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</si>
  <si>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</si>
  <si>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</si>
  <si>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</si>
  <si>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</si>
  <si>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</si>
  <si>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</si>
  <si>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</si>
  <si>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</si>
  <si>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</si>
  <si>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</si>
  <si>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</si>
  <si>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</si>
  <si>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</si>
  <si>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</si>
  <si>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</si>
  <si>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</si>
  <si>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</si>
  <si>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</si>
  <si>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</si>
  <si>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</si>
  <si>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</si>
  <si>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</si>
  <si>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</si>
  <si>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</si>
  <si>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</si>
  <si>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</si>
  <si>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</si>
  <si>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</si>
  <si>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</si>
  <si>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</si>
  <si>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</si>
  <si>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</si>
  <si>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</si>
  <si>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</si>
  <si>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</si>
  <si>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</si>
  <si>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</si>
  <si>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</si>
  <si>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</si>
  <si>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</si>
  <si>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</si>
  <si>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</si>
  <si>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</si>
  <si>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</si>
  <si>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</si>
  <si>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</si>
  <si>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</si>
  <si>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</si>
  <si>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</si>
  <si>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</si>
  <si>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</si>
  <si>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</si>
  <si>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</si>
  <si>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</si>
  <si>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</si>
  <si>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</si>
  <si>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</si>
  <si>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</si>
  <si>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</si>
  <si>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</si>
  <si>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</si>
  <si>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</si>
  <si>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</si>
  <si>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</si>
  <si>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</si>
  <si>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</si>
  <si>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</si>
  <si>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</si>
  <si>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</si>
  <si>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</si>
  <si>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</si>
  <si>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</si>
  <si>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</si>
  <si>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</si>
  <si>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</si>
  <si>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</si>
  <si>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</si>
  <si>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</si>
  <si>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</si>
  <si>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</si>
  <si>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</si>
  <si>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</si>
  <si>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</si>
  <si>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</si>
  <si>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</si>
  <si>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</si>
  <si>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</si>
  <si>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</si>
  <si>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</si>
  <si>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</si>
  <si>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</si>
  <si>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</si>
  <si>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</si>
  <si>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</si>
  <si>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</si>
  <si>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</si>
  <si>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</si>
  <si>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</si>
  <si>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</si>
  <si>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</si>
  <si>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</si>
  <si>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</si>
  <si>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</si>
  <si>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</si>
  <si>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</si>
  <si>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</si>
  <si>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</si>
  <si>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</si>
  <si>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</si>
  <si>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</si>
  <si>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</si>
  <si>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</si>
  <si>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</si>
  <si>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</si>
  <si>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</si>
  <si>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</si>
  <si>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</si>
  <si>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</si>
  <si>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</si>
  <si>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</si>
  <si>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</si>
  <si>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</si>
  <si>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</si>
  <si>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</si>
  <si>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</si>
  <si>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</si>
  <si>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</si>
  <si>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</si>
  <si>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</si>
  <si>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</si>
  <si>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</si>
  <si>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</si>
  <si>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</si>
  <si>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</si>
  <si>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</si>
  <si>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</si>
  <si>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</si>
  <si>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</si>
  <si>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</si>
  <si>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</si>
  <si>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</si>
  <si>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</si>
  <si>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</si>
  <si>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</si>
  <si>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</si>
  <si>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</si>
  <si>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</si>
  <si>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</si>
  <si>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</si>
  <si>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</si>
  <si>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</si>
  <si>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</si>
  <si>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</si>
  <si>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</si>
  <si>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</si>
  <si>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</si>
  <si>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</si>
  <si>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</si>
  <si>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</si>
  <si>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</si>
  <si>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</si>
  <si>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</si>
  <si>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</si>
  <si>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</si>
  <si>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</si>
  <si>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</si>
  <si>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</si>
  <si>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</si>
  <si>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</si>
  <si>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</si>
  <si>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</si>
  <si>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</si>
  <si>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</si>
  <si>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</si>
  <si>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</si>
  <si>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</si>
  <si>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</si>
  <si>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</si>
  <si>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</si>
  <si>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</si>
  <si>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</si>
  <si>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</si>
  <si>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</si>
  <si>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</si>
  <si>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</si>
  <si>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</si>
  <si>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</si>
  <si>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</si>
  <si>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</si>
  <si>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</si>
  <si>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</si>
  <si>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</si>
  <si>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</si>
  <si>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</si>
  <si>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</si>
  <si>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</si>
  <si>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</si>
  <si>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</si>
  <si>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</si>
  <si>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</si>
  <si>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</si>
  <si>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</si>
  <si>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</si>
  <si>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</si>
  <si>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</si>
  <si>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</si>
  <si>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</si>
  <si>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</si>
  <si>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</si>
  <si>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</si>
  <si>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</si>
  <si>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</si>
  <si>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</si>
  <si>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</si>
  <si>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</si>
  <si>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</si>
  <si>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</si>
  <si>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</si>
  <si>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</si>
  <si>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</si>
  <si>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</si>
  <si>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</si>
  <si>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</si>
  <si>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</si>
  <si>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</si>
  <si>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</si>
  <si>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</si>
  <si>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</si>
  <si>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</si>
  <si>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</si>
  <si>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</si>
  <si>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</si>
  <si>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</si>
  <si>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</si>
  <si>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</si>
  <si>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</si>
  <si>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</si>
  <si>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</si>
  <si>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</si>
  <si>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</si>
  <si>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</si>
  <si>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</si>
  <si>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</si>
  <si>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</si>
  <si>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</si>
  <si>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</si>
  <si>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</si>
  <si>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</si>
  <si>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</si>
  <si>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</si>
  <si>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</si>
  <si>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</si>
  <si>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</si>
  <si>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</si>
  <si>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</si>
  <si>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</si>
  <si>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</si>
  <si>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</si>
  <si>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</si>
  <si>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</si>
  <si>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</si>
  <si>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</si>
  <si>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</si>
  <si>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</si>
  <si>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</si>
  <si>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</si>
  <si>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</si>
  <si>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</si>
  <si>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</si>
  <si>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</si>
  <si>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</si>
  <si>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</si>
  <si>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</si>
  <si>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</si>
  <si>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</si>
  <si>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</si>
  <si>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</si>
  <si>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</si>
  <si>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</si>
  <si>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</si>
  <si>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</si>
  <si>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</si>
  <si>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</si>
  <si>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</si>
  <si>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</si>
  <si>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</si>
  <si>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</si>
  <si>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</si>
  <si>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</si>
  <si>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</si>
  <si>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</si>
  <si>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</si>
  <si>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</si>
  <si>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</si>
  <si>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</si>
  <si>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</si>
  <si>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</si>
  <si>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</si>
  <si>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</si>
  <si>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</si>
  <si>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</si>
  <si>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</si>
  <si>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</si>
  <si>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</si>
  <si>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</si>
  <si>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</si>
  <si>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</si>
  <si>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</si>
  <si>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</si>
  <si>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</si>
  <si>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</si>
  <si>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</si>
  <si>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</si>
  <si>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</si>
  <si>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</si>
  <si>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</si>
  <si>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</si>
  <si>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</si>
  <si>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</si>
  <si>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</si>
  <si>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</si>
  <si>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</si>
  <si>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</si>
  <si>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</si>
  <si>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</si>
  <si>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</si>
  <si>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</si>
  <si>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</si>
  <si>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</si>
  <si>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</si>
  <si>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</si>
  <si>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</si>
  <si>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</si>
  <si>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</si>
  <si>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</si>
  <si>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</si>
  <si>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</si>
  <si>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</si>
  <si>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</si>
  <si>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</si>
  <si>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</si>
  <si>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</si>
  <si>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</si>
  <si>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</si>
  <si>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</si>
  <si>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</si>
  <si>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</si>
  <si>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</si>
  <si>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</si>
  <si>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</si>
  <si>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</si>
  <si>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</si>
  <si>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</si>
  <si>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</si>
  <si>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</si>
  <si>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</si>
  <si>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</si>
  <si>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</si>
  <si>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</si>
  <si>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</si>
  <si>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</si>
  <si>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</si>
  <si>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</si>
  <si>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</si>
  <si>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</si>
  <si>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</si>
  <si>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</si>
  <si>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</si>
  <si>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</si>
  <si>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</si>
  <si>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</si>
  <si>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</si>
  <si>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</si>
  <si>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</si>
  <si>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</si>
  <si>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</si>
  <si>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</si>
  <si>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</si>
  <si>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</si>
  <si>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</si>
  <si>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</si>
  <si>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</si>
  <si>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</si>
  <si>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</si>
  <si>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</si>
  <si>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</si>
  <si>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</si>
  <si>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</si>
  <si>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</si>
  <si>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</si>
  <si>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</si>
  <si>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</si>
  <si>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</si>
  <si>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</si>
  <si>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</si>
  <si>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</si>
  <si>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</si>
  <si>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</si>
  <si>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</si>
  <si>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</si>
  <si>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</si>
  <si>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</si>
  <si>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</si>
  <si>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</si>
  <si>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</si>
  <si>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</si>
  <si>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</si>
  <si>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</si>
  <si>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</si>
  <si>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</si>
  <si>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</si>
  <si>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</si>
  <si>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</si>
  <si>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</si>
  <si>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</si>
  <si>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</si>
  <si>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</si>
  <si>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</si>
  <si>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</si>
  <si>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</si>
  <si>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</si>
  <si>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</si>
  <si>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</si>
  <si>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</si>
  <si>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</si>
  <si>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</si>
  <si>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</si>
  <si>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</si>
  <si>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</si>
  <si>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</si>
  <si>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</si>
  <si>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</si>
  <si>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</si>
  <si>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</si>
  <si>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</si>
  <si>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</si>
  <si>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</si>
  <si>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</si>
  <si>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</si>
  <si>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</si>
  <si>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</si>
  <si>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</si>
  <si>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</si>
  <si>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</si>
  <si>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</si>
  <si>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</si>
  <si>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</si>
  <si>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</si>
  <si>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</si>
  <si>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</si>
  <si>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</si>
  <si>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</si>
  <si>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</si>
  <si>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</si>
  <si>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</si>
  <si>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</si>
  <si>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</si>
  <si>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</si>
  <si>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</si>
  <si>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</si>
  <si>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</si>
  <si>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</si>
  <si>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</si>
  <si>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</si>
  <si>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</si>
  <si>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</si>
  <si>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</si>
  <si>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</si>
  <si>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</si>
  <si>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</si>
  <si>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</si>
  <si>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</si>
  <si>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</si>
  <si>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</si>
  <si>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</si>
  <si>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</si>
  <si>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</si>
  <si>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</si>
  <si>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</si>
  <si>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</si>
  <si>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</si>
  <si>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</si>
  <si>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</si>
  <si>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</si>
  <si>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</si>
  <si>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</si>
  <si>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</si>
  <si>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</si>
  <si>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</si>
  <si>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</si>
  <si>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</si>
  <si>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</si>
  <si>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</si>
  <si>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</si>
  <si>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</si>
  <si>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</si>
  <si>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</si>
  <si>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</si>
  <si>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</si>
  <si>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</si>
  <si>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</si>
  <si>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</si>
  <si>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</si>
  <si>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</si>
  <si>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</si>
  <si>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</si>
  <si>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</si>
  <si>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</si>
  <si>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</si>
  <si>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</si>
  <si>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</si>
  <si>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</si>
  <si>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</si>
  <si>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</si>
  <si>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</si>
  <si>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</si>
  <si>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</si>
  <si>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</si>
  <si>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</si>
  <si>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</si>
  <si>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</si>
  <si>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</si>
  <si>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</si>
  <si>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</si>
  <si>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</si>
  <si>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</si>
  <si>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</si>
  <si>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</si>
  <si>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</si>
  <si>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</si>
  <si>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</si>
  <si>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</si>
  <si>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</si>
  <si>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</si>
  <si>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</si>
  <si>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</si>
  <si>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</si>
  <si>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</si>
  <si>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</si>
  <si>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</si>
  <si>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</si>
  <si>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</si>
  <si>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</si>
  <si>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</si>
  <si>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</si>
  <si>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</si>
  <si>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</si>
  <si>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</si>
  <si>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</si>
  <si>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</si>
  <si>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</si>
  <si>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</si>
  <si>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</si>
  <si>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</si>
  <si>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</si>
  <si>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</si>
  <si>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</si>
  <si>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</si>
  <si>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</si>
  <si>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</si>
  <si>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</si>
  <si>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</si>
  <si>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</si>
  <si>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</si>
  <si>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</si>
  <si>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</si>
  <si>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</si>
  <si>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</si>
  <si>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</si>
  <si>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</si>
  <si>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</si>
  <si>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</si>
  <si>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</si>
  <si>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</si>
  <si>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</si>
  <si>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</si>
  <si>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</si>
  <si>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</si>
  <si>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</si>
  <si>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</si>
  <si>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</si>
  <si>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</si>
  <si>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</si>
  <si>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</si>
  <si>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</si>
  <si>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</si>
  <si>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</si>
  <si>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</si>
  <si>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</si>
  <si>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</si>
  <si>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</si>
  <si>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</si>
  <si>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</si>
  <si>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</si>
  <si>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</si>
  <si>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</si>
  <si>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</si>
  <si>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</si>
  <si>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</si>
  <si>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</si>
  <si>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</si>
  <si>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</si>
  <si>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</si>
  <si>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</si>
  <si>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</si>
  <si>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</si>
  <si>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</si>
  <si>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</si>
  <si>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</si>
  <si>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</si>
  <si>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</si>
  <si>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</si>
  <si>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</si>
  <si>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</si>
  <si>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</si>
  <si>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</si>
  <si>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</si>
  <si>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</si>
  <si>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</si>
  <si>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</si>
  <si>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</si>
  <si>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</si>
  <si>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</si>
  <si>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</si>
  <si>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</si>
  <si>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</si>
  <si>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</si>
  <si>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</si>
  <si>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</si>
  <si>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</si>
  <si>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</si>
  <si>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</si>
  <si>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</si>
  <si>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</si>
  <si>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</si>
  <si>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</si>
  <si>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</si>
  <si>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</si>
  <si>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</si>
  <si>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</si>
  <si>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</si>
  <si>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</si>
  <si>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</si>
  <si>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</si>
  <si>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</si>
  <si>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</si>
  <si>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</si>
  <si>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</si>
  <si>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</si>
  <si>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</si>
  <si>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</si>
  <si>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</si>
  <si>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</si>
  <si>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</si>
  <si>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</si>
  <si>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</si>
  <si>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</si>
  <si>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</si>
  <si>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</si>
  <si>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</si>
  <si>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</si>
  <si>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</si>
  <si>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</si>
  <si>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</si>
  <si>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</si>
  <si>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</si>
  <si>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</si>
  <si>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</si>
  <si>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</si>
  <si>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</si>
  <si>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</si>
  <si>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</si>
  <si>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</si>
  <si>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</si>
  <si>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</si>
  <si>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</si>
  <si>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</si>
  <si>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</si>
  <si>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</si>
  <si>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</si>
  <si>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</si>
  <si>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</si>
  <si>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</si>
  <si>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</si>
  <si>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</si>
  <si>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</si>
  <si>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</si>
  <si>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</si>
  <si>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</si>
  <si>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</si>
  <si>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</si>
  <si>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</si>
  <si>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</si>
  <si>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</si>
  <si>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</si>
  <si>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</si>
  <si>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</si>
  <si>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</si>
  <si>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</si>
  <si>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</si>
  <si>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</si>
  <si>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</si>
  <si>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</si>
  <si>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</si>
  <si>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</si>
  <si>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</si>
  <si>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</si>
  <si>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</si>
  <si>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</si>
  <si>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</si>
  <si>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</si>
  <si>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</si>
  <si>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</si>
  <si>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</si>
  <si>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</si>
  <si>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</si>
  <si>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</si>
  <si>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</si>
  <si>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</si>
  <si>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</si>
  <si>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</si>
  <si>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</si>
  <si>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</si>
  <si>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</si>
  <si>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</si>
  <si>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</si>
  <si>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</si>
  <si>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</si>
  <si>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</si>
  <si>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</si>
  <si>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</si>
  <si>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</si>
  <si>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</si>
  <si>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</si>
  <si>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</si>
  <si>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</si>
  <si>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</si>
  <si>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</si>
  <si>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</si>
  <si>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</si>
  <si>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</si>
  <si>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</si>
  <si>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</si>
  <si>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</si>
  <si>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</si>
  <si>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</si>
  <si>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</si>
  <si>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</si>
  <si>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</si>
  <si>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</si>
  <si>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</si>
  <si>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</si>
  <si>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</si>
  <si>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</si>
  <si>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</si>
  <si>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</si>
  <si>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</si>
  <si>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</si>
  <si>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</si>
  <si>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</si>
  <si>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</si>
  <si>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</si>
  <si>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</si>
  <si>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</si>
  <si>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</si>
  <si>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</si>
  <si>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</si>
  <si>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</si>
  <si>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</si>
  <si>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</si>
  <si>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</si>
  <si>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</si>
  <si>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</si>
  <si>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</si>
  <si>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</si>
  <si>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</si>
  <si>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</si>
  <si>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</si>
  <si>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</si>
  <si>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</si>
  <si>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</si>
  <si>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</si>
  <si>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</si>
  <si>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</si>
  <si>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</si>
  <si>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</si>
  <si>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</si>
  <si>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</si>
  <si>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</si>
  <si>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</si>
  <si>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</si>
  <si>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</si>
  <si>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</si>
  <si>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</si>
  <si>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</si>
  <si>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</si>
  <si>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</si>
  <si>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</si>
  <si>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</si>
  <si>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</si>
  <si>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</si>
  <si>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</si>
  <si>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</si>
  <si>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</si>
  <si>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</si>
  <si>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</si>
  <si>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</si>
  <si>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</si>
  <si>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</si>
  <si>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</si>
  <si>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</si>
  <si>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</si>
  <si>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</si>
  <si>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</si>
  <si>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</si>
  <si>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</si>
  <si>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</si>
  <si>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</si>
  <si>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</si>
  <si>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</si>
  <si>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</si>
  <si>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</si>
  <si>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</si>
  <si>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</si>
  <si>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</si>
  <si>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</si>
  <si>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</si>
  <si>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</si>
  <si>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</si>
  <si>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</si>
  <si>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</si>
  <si>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</si>
  <si>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</si>
  <si>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</si>
  <si>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</si>
  <si>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</si>
  <si>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</si>
  <si>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</si>
  <si>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</si>
  <si>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</si>
  <si>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</si>
  <si>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</si>
  <si>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</si>
  <si>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</si>
  <si>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</si>
  <si>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</si>
  <si>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</si>
  <si>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</si>
  <si>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</si>
  <si>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</si>
  <si>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</si>
  <si>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</si>
  <si>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</si>
  <si>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</si>
  <si>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</si>
  <si>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</si>
  <si>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</si>
  <si>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</si>
  <si>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</si>
  <si>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</si>
  <si>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</si>
  <si>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</si>
  <si>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</si>
  <si>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</si>
  <si>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</si>
  <si>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</si>
  <si>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</si>
  <si>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</si>
  <si>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</si>
  <si>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</si>
  <si>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</si>
  <si>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</si>
  <si>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</si>
  <si>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</si>
  <si>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</si>
  <si>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</si>
  <si>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</si>
  <si>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</si>
  <si>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</si>
  <si>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</si>
  <si>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</si>
  <si>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</si>
  <si>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</si>
  <si>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</si>
  <si>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</si>
  <si>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</si>
  <si>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</si>
  <si>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</si>
  <si>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</si>
  <si>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</si>
  <si>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</si>
  <si>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</si>
  <si>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</si>
  <si>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</si>
  <si>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</si>
  <si>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</si>
  <si>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</si>
  <si>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</si>
  <si>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</si>
  <si>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</si>
  <si>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</si>
  <si>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</si>
  <si>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</si>
  <si>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</si>
  <si>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</si>
  <si>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</si>
  <si>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</si>
  <si>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</si>
  <si>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</si>
  <si>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</si>
  <si>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</si>
  <si>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</si>
  <si>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</si>
  <si>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</si>
  <si>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</si>
  <si>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</si>
  <si>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</si>
  <si>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</si>
  <si>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</si>
  <si>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</si>
  <si>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</si>
  <si>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</si>
  <si>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</si>
  <si>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</si>
  <si>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</si>
  <si>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</si>
  <si>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</si>
  <si>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</si>
  <si>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</si>
  <si>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</si>
  <si>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</si>
  <si>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</si>
  <si>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</si>
  <si>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</si>
  <si>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</si>
  <si>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</si>
  <si>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</si>
  <si>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</si>
  <si>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</si>
  <si>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</si>
  <si>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</si>
  <si>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</si>
  <si>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</si>
  <si>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</si>
  <si>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</si>
  <si>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</si>
  <si>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</si>
  <si>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</si>
  <si>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</si>
  <si>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</si>
  <si>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</si>
  <si>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</si>
  <si>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</si>
  <si>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</si>
  <si>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</si>
  <si>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</si>
  <si>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</si>
  <si>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</si>
  <si>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</si>
  <si>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</si>
  <si>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</si>
  <si>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</si>
  <si>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</si>
  <si>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</si>
  <si>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</si>
  <si>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</si>
  <si>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</si>
  <si>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</si>
  <si>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</si>
  <si>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</si>
  <si>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</si>
  <si>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</si>
  <si>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</si>
  <si>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</si>
  <si>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</si>
  <si>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</si>
  <si>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</si>
  <si>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</si>
  <si>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</si>
  <si>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</si>
  <si>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</si>
  <si>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</si>
  <si>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</si>
  <si>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</si>
  <si>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</si>
  <si>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</si>
  <si>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</si>
  <si>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</si>
  <si>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</si>
  <si>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</si>
  <si>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</si>
  <si>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</si>
  <si>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</si>
  <si>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</si>
  <si>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</si>
  <si>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</si>
  <si>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</si>
  <si>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</si>
  <si>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</si>
  <si>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</si>
  <si>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</si>
  <si>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</si>
  <si>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</si>
  <si>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</si>
  <si>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</si>
  <si>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</si>
  <si>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</si>
  <si>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</si>
  <si>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</si>
  <si>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</si>
  <si>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</si>
  <si>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</si>
  <si>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</si>
  <si>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</si>
  <si>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</si>
  <si>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</si>
  <si>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</si>
  <si>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</si>
  <si>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</si>
  <si>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</si>
  <si>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</si>
  <si>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</si>
  <si>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</si>
  <si>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</si>
  <si>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</si>
  <si>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</si>
  <si>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</si>
  <si>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</si>
  <si>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</si>
  <si>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</si>
  <si>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</si>
  <si>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</si>
  <si>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</si>
  <si>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</si>
  <si>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</si>
  <si>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</si>
  <si>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</si>
  <si>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</si>
  <si>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</si>
  <si>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</si>
  <si>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</si>
  <si>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</si>
  <si>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</si>
  <si>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</si>
  <si>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</si>
  <si>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</si>
  <si>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</si>
  <si>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</si>
  <si>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</si>
  <si>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</si>
  <si>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</si>
  <si>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</si>
  <si>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</si>
  <si>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</si>
  <si>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</si>
  <si>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</si>
  <si>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</si>
  <si>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</si>
  <si>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</si>
  <si>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</si>
  <si>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</si>
  <si>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</si>
  <si>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</si>
  <si>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</si>
  <si>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</si>
  <si>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</si>
  <si>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</si>
  <si>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</si>
  <si>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</si>
  <si>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</si>
  <si>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</si>
  <si>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</si>
  <si>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</si>
  <si>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</si>
  <si>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</si>
  <si>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</si>
  <si>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</si>
  <si>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</si>
  <si>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</si>
  <si>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</si>
  <si>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</si>
  <si>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</si>
  <si>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</si>
  <si>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</si>
  <si>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</si>
  <si>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</si>
  <si>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</si>
  <si>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</si>
  <si>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</si>
  <si>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</si>
  <si>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</si>
  <si>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</si>
  <si>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</si>
  <si>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</si>
  <si>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</si>
  <si>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</si>
  <si>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</si>
  <si>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</si>
  <si>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</si>
  <si>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</si>
  <si>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</si>
  <si>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</si>
  <si>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</si>
  <si>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</si>
  <si>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</si>
  <si>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</si>
  <si>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</si>
  <si>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</si>
  <si>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</si>
  <si>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</si>
  <si>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</si>
  <si>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</si>
  <si>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</si>
  <si>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</si>
  <si>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</si>
  <si>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</si>
  <si>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</si>
  <si>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</si>
  <si>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</si>
  <si>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</si>
  <si>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</si>
  <si>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</si>
  <si>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</si>
  <si>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</si>
  <si>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</si>
  <si>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</si>
  <si>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</si>
  <si>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</si>
  <si>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</si>
  <si>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</si>
  <si>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</si>
  <si>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</si>
  <si>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</si>
  <si>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</si>
  <si>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</si>
  <si>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</si>
  <si>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</si>
  <si>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</si>
  <si>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</si>
  <si>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</si>
  <si>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</si>
  <si>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</si>
  <si>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</si>
  <si>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</si>
  <si>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</si>
  <si>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</si>
  <si>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</si>
  <si>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</si>
  <si>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</si>
  <si>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</si>
  <si>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</si>
  <si>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</si>
  <si>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</si>
  <si>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</si>
  <si>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</si>
  <si>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</si>
  <si>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</si>
  <si>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</si>
  <si>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</si>
  <si>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</si>
  <si>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</si>
  <si>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</si>
  <si>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</si>
  <si>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</si>
  <si>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</si>
  <si>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</si>
  <si>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</si>
  <si>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</si>
  <si>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</si>
  <si>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</si>
  <si>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</si>
  <si>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</si>
  <si>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</si>
  <si>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</si>
  <si>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</si>
  <si>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</si>
  <si>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</si>
  <si>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</si>
  <si>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</si>
  <si>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</si>
  <si>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</si>
  <si>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</si>
  <si>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</si>
  <si>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</si>
  <si>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</si>
  <si>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</si>
  <si>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</si>
  <si>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</si>
  <si>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</si>
  <si>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</si>
  <si>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</si>
  <si>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</si>
  <si>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</si>
  <si>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</si>
  <si>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</si>
  <si>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</si>
  <si>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</si>
  <si>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</si>
  <si>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</si>
  <si>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</si>
  <si>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</si>
  <si>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</si>
  <si>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</si>
  <si>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</si>
  <si>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</si>
  <si>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</si>
  <si>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</si>
  <si>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</si>
  <si>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</si>
  <si>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</si>
  <si>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</si>
  <si>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</si>
  <si>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</si>
  <si>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</si>
  <si>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</si>
  <si>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</si>
  <si>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</si>
  <si>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</si>
  <si>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</si>
  <si>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</si>
  <si>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</si>
  <si>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</si>
  <si>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</si>
  <si>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</si>
  <si>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</si>
  <si>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</si>
  <si>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</si>
  <si>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</si>
  <si>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</si>
  <si>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</si>
  <si>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</si>
  <si>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</si>
  <si>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</si>
  <si>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</si>
  <si>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</si>
  <si>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</si>
  <si>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</si>
  <si>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</si>
  <si>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</si>
  <si>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</si>
  <si>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</si>
  <si>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</si>
  <si>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</si>
  <si>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</si>
  <si>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</si>
  <si>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</si>
  <si>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</si>
  <si>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</si>
  <si>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</si>
  <si>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</si>
  <si>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</si>
  <si>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</si>
  <si>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</si>
  <si>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</si>
  <si>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</si>
  <si>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</si>
  <si>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</si>
  <si>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</si>
  <si>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</si>
  <si>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</si>
  <si>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</si>
  <si>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</si>
  <si>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</si>
  <si>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</si>
  <si>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</si>
  <si>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</si>
  <si>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</si>
  <si>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</si>
  <si>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</si>
  <si>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</si>
  <si>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</si>
  <si>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</si>
  <si>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</si>
  <si>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</si>
  <si>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</si>
  <si>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</si>
  <si>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</si>
  <si>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</si>
  <si>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</si>
  <si>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</si>
  <si>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</si>
  <si>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</si>
  <si>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</si>
  <si>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</si>
  <si>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</si>
  <si>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</si>
  <si>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</si>
  <si>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</si>
  <si>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</si>
  <si>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</si>
  <si>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</si>
  <si>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</si>
  <si>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</si>
  <si>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</si>
  <si>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</si>
  <si>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</si>
  <si>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</si>
  <si>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</si>
  <si>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</si>
  <si>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</si>
  <si>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</si>
  <si>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</si>
  <si>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</si>
  <si>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</si>
  <si>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</si>
  <si>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</si>
  <si>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</si>
  <si>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</si>
  <si>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</si>
  <si>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</si>
  <si>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</si>
  <si>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</si>
  <si>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</si>
  <si>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</si>
  <si>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</si>
  <si>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</si>
  <si>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</si>
  <si>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</si>
  <si>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</si>
  <si>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</si>
  <si>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</si>
  <si>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</si>
  <si>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</si>
  <si>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</si>
  <si>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</si>
  <si>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</si>
  <si>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</si>
  <si>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</si>
  <si>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</si>
  <si>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</si>
  <si>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</si>
  <si>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</si>
  <si>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</si>
  <si>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</si>
  <si>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</si>
  <si>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</si>
  <si>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</si>
  <si>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</si>
  <si>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</si>
  <si>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</si>
  <si>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</si>
  <si>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</si>
  <si>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</si>
  <si>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</si>
  <si>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</si>
  <si>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</si>
  <si>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</si>
  <si>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</si>
  <si>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</si>
  <si>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</si>
  <si>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</si>
  <si>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</si>
  <si>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</si>
  <si>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</si>
  <si>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</si>
  <si>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</si>
  <si>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</si>
  <si>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</si>
  <si>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</si>
  <si>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</si>
  <si>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</si>
  <si>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</si>
  <si>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</si>
  <si>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</si>
  <si>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</si>
  <si>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</si>
  <si>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</si>
  <si>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</si>
  <si>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</si>
  <si>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</si>
  <si>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</si>
  <si>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</si>
  <si>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</si>
  <si>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</si>
  <si>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</si>
  <si>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</si>
  <si>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</si>
  <si>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</si>
  <si>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</si>
  <si>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</si>
  <si>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</si>
  <si>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</si>
  <si>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</si>
  <si>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</si>
  <si>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</si>
  <si>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</si>
  <si>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</si>
  <si>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</si>
  <si>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</si>
  <si>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</si>
  <si>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</si>
  <si>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</si>
  <si>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</si>
  <si>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</si>
  <si>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</si>
  <si>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</si>
  <si>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</si>
  <si>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</si>
  <si>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</si>
  <si>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</si>
  <si>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</si>
  <si>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</si>
  <si>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</si>
  <si>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</si>
  <si>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</si>
  <si>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</si>
  <si>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</si>
  <si>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</si>
  <si>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</si>
  <si>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</si>
  <si>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</si>
  <si>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</si>
  <si>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</si>
  <si>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</si>
  <si>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</si>
  <si>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</si>
  <si>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</si>
  <si>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</si>
  <si>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</si>
  <si>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</si>
  <si>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</si>
  <si>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</si>
  <si>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</si>
  <si>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</si>
  <si>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</si>
  <si>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</si>
  <si>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</si>
  <si>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</si>
  <si>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</si>
  <si>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</si>
  <si>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</si>
  <si>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</si>
  <si>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</si>
  <si>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</si>
  <si>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</si>
  <si>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</si>
  <si>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</si>
  <si>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</si>
  <si>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</si>
  <si>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</si>
  <si>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</si>
  <si>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</si>
  <si>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</si>
  <si>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</si>
  <si>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</si>
  <si>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</si>
  <si>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</si>
  <si>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</si>
  <si>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</si>
  <si>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</si>
  <si>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</si>
  <si>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</si>
  <si>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</si>
  <si>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</si>
  <si>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</si>
  <si>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</si>
  <si>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</si>
  <si>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</si>
  <si>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</si>
  <si>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</si>
  <si>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</si>
  <si>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</si>
  <si>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</si>
  <si>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</si>
  <si>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</si>
  <si>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</si>
  <si>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</si>
  <si>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</si>
  <si>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</si>
  <si>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</si>
  <si>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</si>
  <si>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</si>
  <si>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</si>
  <si>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</si>
  <si>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</si>
  <si>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</si>
  <si>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</si>
  <si>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</si>
  <si>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</si>
  <si>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</si>
  <si>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</si>
  <si>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</si>
  <si>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</si>
  <si>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</si>
  <si>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</si>
  <si>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</si>
  <si>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</si>
  <si>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</si>
  <si>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</si>
  <si>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</si>
  <si>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</si>
  <si>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</si>
  <si>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</si>
  <si>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</si>
  <si>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</si>
  <si>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</si>
  <si>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</si>
  <si>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</si>
  <si>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</si>
  <si>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</si>
  <si>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</si>
  <si>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</si>
  <si>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</si>
  <si>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</si>
  <si>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</si>
  <si>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</si>
  <si>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</si>
  <si>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</si>
  <si>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</si>
  <si>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</si>
  <si>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</si>
  <si>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</si>
  <si>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</si>
  <si>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</si>
  <si>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</si>
  <si>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</si>
  <si>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</si>
  <si>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</si>
  <si>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</si>
  <si>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</si>
  <si>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</si>
  <si>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</si>
  <si>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</si>
  <si>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</si>
  <si>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</si>
  <si>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</si>
  <si>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</si>
  <si>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</si>
  <si>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</si>
  <si>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</si>
  <si>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</si>
  <si>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</si>
  <si>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</si>
  <si>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</si>
  <si>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</si>
  <si>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</si>
  <si>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</si>
  <si>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</si>
  <si>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</si>
  <si>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</si>
  <si>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</si>
  <si>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</si>
  <si>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</si>
  <si>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</si>
  <si>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</si>
  <si>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</si>
  <si>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</si>
  <si>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</si>
  <si>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</si>
  <si>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</si>
  <si>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</si>
  <si>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</si>
  <si>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</si>
  <si>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</si>
  <si>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</si>
  <si>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</si>
  <si>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</si>
  <si>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</si>
  <si>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</si>
  <si>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</si>
  <si>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</si>
  <si>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</si>
  <si>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</si>
  <si>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</si>
  <si>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</si>
  <si>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</si>
  <si>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</si>
  <si>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</si>
  <si>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</si>
  <si>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</si>
  <si>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</si>
  <si>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</si>
  <si>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</si>
  <si>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</si>
  <si>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</si>
  <si>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</si>
  <si>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</si>
  <si>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</si>
  <si>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</si>
  <si>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</si>
  <si>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</si>
  <si>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</si>
  <si>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</si>
  <si>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</si>
  <si>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</si>
  <si>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</si>
  <si>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</si>
  <si>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</si>
  <si>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</si>
  <si>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</si>
  <si>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</si>
  <si>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</si>
  <si>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</si>
  <si>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</si>
  <si>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</si>
  <si>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</si>
  <si>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</si>
  <si>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</si>
  <si>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</si>
  <si>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</si>
  <si>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</si>
  <si>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</si>
  <si>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</si>
  <si>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</si>
  <si>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</si>
  <si>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</si>
  <si>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</si>
  <si>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</si>
  <si>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</si>
  <si>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</si>
  <si>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</si>
  <si>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</si>
  <si>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</si>
  <si>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</si>
  <si>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</si>
  <si>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</si>
  <si>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</si>
  <si>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</si>
  <si>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</si>
  <si>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</si>
  <si>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</si>
  <si>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</si>
  <si>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</si>
  <si>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</si>
  <si>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</si>
  <si>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</si>
  <si>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</si>
  <si>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</si>
  <si>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</si>
  <si>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</si>
  <si>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</si>
  <si>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</si>
  <si>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</si>
  <si>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</si>
  <si>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</si>
  <si>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</si>
  <si>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</si>
  <si>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</si>
  <si>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</si>
  <si>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</si>
  <si>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</si>
  <si>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</si>
  <si>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</si>
  <si>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</si>
  <si>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</si>
  <si>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</si>
  <si>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</si>
  <si>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</si>
  <si>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</si>
  <si>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</si>
  <si>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</si>
  <si>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</si>
  <si>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</si>
  <si>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</si>
  <si>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</si>
  <si>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</si>
  <si>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</si>
  <si>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</si>
  <si>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</si>
  <si>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</si>
  <si>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</si>
  <si>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</si>
  <si>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</si>
  <si>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</si>
  <si>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</si>
  <si>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</si>
  <si>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</si>
  <si>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</si>
  <si>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</si>
  <si>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</si>
  <si>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</si>
  <si>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</si>
  <si>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</si>
  <si>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</si>
  <si>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</si>
  <si>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</si>
  <si>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</si>
  <si>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</si>
  <si>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</si>
  <si>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</si>
  <si>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</si>
  <si>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</si>
  <si>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</si>
  <si>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</si>
  <si>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</si>
  <si>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</si>
  <si>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</si>
  <si>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</si>
  <si>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</si>
  <si>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</si>
  <si>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</si>
  <si>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</si>
  <si>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</si>
  <si>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</si>
  <si>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</si>
  <si>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</si>
  <si>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</si>
  <si>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</si>
  <si>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</si>
  <si>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</si>
  <si>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</si>
  <si>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</si>
  <si>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</si>
  <si>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</si>
  <si>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</si>
  <si>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</si>
  <si>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</si>
  <si>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</si>
  <si>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</si>
  <si>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</si>
  <si>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</si>
  <si>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</si>
  <si>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</si>
  <si>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</si>
  <si>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</si>
  <si>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</si>
  <si>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</si>
  <si>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</si>
  <si>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</si>
  <si>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</si>
  <si>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</si>
  <si>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</si>
  <si>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</si>
  <si>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</si>
  <si>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</si>
  <si>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</si>
  <si>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</si>
  <si>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</si>
  <si>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</si>
  <si>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</si>
  <si>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</si>
  <si>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</si>
  <si>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</si>
  <si>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</si>
  <si>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</si>
  <si>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</si>
  <si>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</si>
  <si>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</si>
  <si>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</si>
  <si>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</si>
  <si>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</si>
  <si>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</si>
  <si>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</si>
  <si>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</si>
  <si>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</si>
  <si>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</si>
  <si>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</si>
  <si>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</si>
  <si>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</si>
  <si>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</si>
  <si>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</si>
  <si>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</si>
  <si>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</si>
  <si>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</si>
  <si>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</si>
  <si>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</si>
  <si>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</si>
  <si>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</si>
  <si>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</si>
  <si>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</si>
  <si>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</si>
  <si>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</si>
  <si>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</si>
  <si>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</si>
  <si>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</si>
  <si>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</si>
  <si>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</si>
  <si>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</si>
  <si>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</si>
  <si>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</si>
  <si>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</si>
  <si>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</si>
  <si>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</si>
  <si>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</si>
  <si>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</si>
  <si>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</si>
  <si>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</si>
  <si>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</si>
  <si>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</si>
  <si>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</si>
  <si>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</si>
  <si>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</si>
  <si>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</si>
  <si>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</si>
  <si>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</si>
  <si>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</si>
  <si>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</si>
  <si>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</si>
  <si>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</si>
  <si>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</si>
  <si>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</si>
  <si>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</si>
  <si>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</si>
  <si>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</si>
  <si>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</si>
  <si>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</si>
  <si>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</si>
  <si>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</si>
  <si>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</si>
  <si>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</si>
  <si>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</si>
  <si>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</si>
  <si>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</si>
  <si>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</si>
  <si>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</si>
  <si>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</si>
  <si>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</si>
  <si>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</si>
  <si>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</si>
  <si>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</si>
  <si>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</si>
  <si>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</si>
  <si>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</si>
  <si>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</si>
  <si>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</si>
  <si>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</si>
  <si>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</si>
  <si>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</si>
  <si>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</si>
  <si>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</si>
  <si>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</si>
  <si>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</si>
  <si>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</si>
  <si>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</si>
  <si>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</si>
  <si>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</si>
  <si>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</si>
  <si>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</si>
  <si>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</si>
  <si>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</si>
  <si>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</si>
  <si>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</si>
  <si>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</si>
  <si>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</si>
  <si>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</si>
  <si>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</si>
  <si>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</si>
  <si>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</si>
  <si>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</si>
  <si>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</si>
  <si>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</si>
  <si>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</si>
  <si>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</si>
  <si>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</si>
  <si>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</si>
  <si>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</si>
  <si>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</si>
  <si>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</si>
  <si>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</si>
  <si>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</si>
  <si>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</si>
  <si>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</si>
  <si>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</si>
  <si>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</si>
  <si>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</si>
  <si>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</si>
  <si>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</si>
  <si>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</si>
  <si>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</si>
  <si>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</si>
  <si>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</si>
  <si>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</si>
  <si>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</si>
  <si>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</si>
  <si>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</si>
  <si>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</si>
  <si>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</si>
  <si>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</si>
  <si>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</si>
  <si>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</si>
  <si>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</si>
  <si>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</si>
  <si>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</si>
  <si>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</si>
  <si>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</si>
  <si>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</si>
  <si>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</si>
  <si>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</si>
  <si>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</si>
  <si>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</si>
  <si>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</si>
  <si>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</si>
  <si>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</si>
  <si>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</si>
  <si>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</si>
  <si>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</si>
  <si>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</si>
  <si>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</si>
  <si>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</si>
  <si>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</si>
  <si>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</si>
  <si>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</si>
  <si>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</si>
  <si>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</si>
  <si>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</si>
  <si>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</si>
  <si>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</si>
  <si>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</si>
  <si>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</si>
  <si>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</si>
  <si>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</si>
  <si>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</si>
  <si>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</si>
  <si>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</si>
  <si>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</si>
  <si>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</si>
  <si>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</si>
  <si>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</si>
  <si>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</si>
  <si>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</si>
  <si>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</si>
  <si>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</si>
  <si>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</si>
  <si>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</si>
  <si>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</si>
  <si>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</si>
  <si>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</si>
  <si>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</si>
  <si>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</si>
  <si>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</si>
  <si>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</si>
  <si>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</si>
  <si>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</si>
  <si>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</si>
  <si>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</si>
  <si>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</si>
  <si>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</si>
  <si>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</si>
  <si>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</si>
  <si>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</si>
  <si>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</si>
  <si>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</si>
  <si>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</si>
  <si>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</si>
  <si>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</si>
  <si>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</si>
  <si>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</si>
  <si>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</si>
  <si>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</si>
  <si>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</si>
  <si>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</si>
  <si>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</si>
  <si>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</si>
  <si>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</si>
  <si>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</si>
  <si>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</si>
  <si>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</si>
  <si>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</si>
  <si>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</si>
  <si>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</si>
  <si>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</si>
  <si>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</si>
  <si>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</si>
  <si>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</si>
  <si>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</si>
  <si>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</si>
  <si>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</si>
  <si>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</si>
  <si>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</si>
  <si>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</si>
  <si>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</si>
  <si>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</si>
  <si>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</si>
  <si>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</si>
  <si>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</si>
  <si>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</si>
  <si>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</si>
  <si>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</si>
  <si>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</si>
  <si>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</si>
  <si>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</si>
  <si>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</si>
  <si>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</si>
  <si>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</si>
  <si>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</si>
  <si>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</si>
  <si>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</si>
  <si>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</si>
  <si>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</si>
  <si>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</si>
  <si>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</si>
  <si>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</si>
  <si>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</si>
  <si>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</si>
  <si>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</si>
  <si>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</si>
  <si>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</si>
  <si>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</si>
  <si>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</si>
  <si>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</si>
  <si>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</si>
  <si>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</si>
  <si>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</si>
  <si>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</si>
  <si>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</si>
  <si>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</si>
  <si>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</si>
  <si>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</si>
  <si>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</si>
  <si>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</si>
  <si>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</si>
  <si>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</si>
  <si>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</si>
  <si>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</si>
  <si>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</si>
  <si>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</si>
  <si>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</si>
  <si>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</si>
  <si>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</si>
  <si>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</si>
  <si>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</si>
  <si>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</si>
  <si>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</si>
  <si>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</si>
  <si>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</si>
  <si>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</si>
  <si>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</si>
  <si>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</si>
  <si>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</si>
  <si>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</si>
  <si>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</si>
  <si>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</si>
  <si>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</si>
  <si>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</si>
  <si>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</si>
  <si>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</si>
  <si>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</si>
  <si>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</si>
  <si>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</si>
  <si>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</si>
  <si>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</si>
  <si>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</si>
  <si>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</si>
  <si>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</si>
  <si>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</si>
  <si>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</si>
  <si>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</si>
  <si>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</si>
  <si>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</si>
  <si>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</si>
  <si>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</si>
  <si>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</si>
  <si>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</si>
  <si>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</si>
  <si>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</si>
  <si>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</si>
  <si>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</si>
  <si>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</si>
  <si>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</si>
  <si>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</si>
  <si>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</si>
  <si>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</si>
  <si>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</si>
  <si>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</si>
  <si>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</si>
  <si>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</si>
  <si>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</si>
  <si>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</si>
  <si>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</si>
  <si>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</si>
  <si>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</si>
  <si>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</si>
  <si>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</si>
  <si>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</si>
  <si>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</si>
  <si>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</si>
  <si>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</si>
  <si>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</si>
  <si>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</si>
  <si>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</si>
  <si>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</si>
  <si>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</si>
  <si>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</si>
  <si>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</si>
  <si>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</si>
  <si>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</si>
  <si>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</si>
  <si>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</si>
  <si>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</si>
  <si>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</si>
  <si>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</si>
  <si>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</si>
  <si>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</si>
  <si>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</si>
  <si>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</si>
  <si>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</si>
  <si>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</si>
  <si>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</si>
  <si>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</si>
  <si>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</si>
  <si>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</si>
  <si>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</si>
  <si>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</si>
  <si>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</si>
  <si>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</si>
  <si>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</si>
  <si>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</si>
  <si>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</si>
  <si>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</si>
  <si>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</si>
  <si>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</si>
  <si>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</si>
  <si>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</si>
  <si>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</si>
  <si>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</si>
  <si>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</si>
  <si>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</si>
  <si>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</si>
  <si>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</si>
  <si>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</si>
  <si>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</si>
  <si>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</si>
  <si>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</si>
  <si>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</si>
  <si>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</si>
  <si>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</si>
  <si>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</si>
  <si>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</si>
  <si>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</si>
  <si>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</si>
  <si>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</si>
  <si>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</si>
  <si>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</si>
  <si>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</si>
  <si>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</si>
  <si>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</si>
  <si>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</si>
  <si>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</si>
  <si>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</si>
  <si>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</si>
  <si>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</si>
  <si>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</si>
  <si>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</si>
  <si>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</si>
  <si>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</si>
  <si>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</si>
  <si>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</si>
  <si>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</si>
  <si>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</si>
  <si>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</si>
  <si>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</si>
  <si>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</si>
  <si>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</si>
  <si>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</si>
  <si>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</si>
  <si>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</si>
  <si>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</si>
  <si>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</si>
  <si>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</si>
  <si>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</si>
  <si>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</si>
  <si>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</si>
  <si>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</si>
  <si>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</si>
  <si>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</si>
  <si>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</si>
  <si>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</si>
  <si>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</si>
  <si>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</si>
  <si>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</si>
  <si>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</si>
  <si>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</si>
  <si>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</si>
  <si>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</si>
  <si>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</si>
  <si>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</si>
  <si>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</si>
  <si>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</si>
  <si>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</si>
  <si>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</si>
  <si>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</si>
  <si>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</si>
  <si>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</si>
  <si>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</si>
  <si>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</si>
  <si>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</si>
  <si>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</si>
  <si>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</si>
  <si>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</si>
  <si>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</si>
  <si>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</si>
  <si>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</si>
  <si>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</si>
  <si>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</si>
  <si>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</si>
  <si>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</si>
  <si>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</si>
  <si>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</si>
  <si>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</si>
  <si>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</si>
  <si>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</si>
  <si>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</si>
  <si>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</si>
  <si>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</si>
  <si>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</si>
  <si>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</si>
  <si>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</si>
  <si>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</si>
  <si>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</si>
  <si>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</si>
  <si>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</si>
  <si>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</si>
  <si>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</si>
  <si>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</si>
  <si>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</si>
  <si>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</si>
  <si>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</si>
  <si>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</si>
  <si>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</si>
  <si>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</si>
  <si>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</si>
  <si>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</si>
  <si>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</si>
  <si>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</si>
  <si>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</si>
  <si>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</si>
  <si>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</si>
  <si>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</si>
  <si>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</si>
  <si>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</si>
  <si>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</si>
  <si>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</si>
  <si>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</si>
  <si>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</si>
  <si>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</si>
  <si>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</si>
  <si>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</si>
  <si>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</si>
  <si>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</si>
  <si>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</si>
  <si>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</si>
  <si>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</si>
  <si>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</si>
  <si>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</si>
  <si>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</si>
  <si>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</si>
  <si>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</si>
  <si>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</si>
  <si>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</si>
  <si>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</si>
  <si>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</si>
  <si>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</si>
  <si>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</si>
  <si>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</si>
  <si>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</si>
  <si>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</si>
  <si>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</si>
  <si>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</si>
  <si>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</si>
  <si>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</si>
  <si>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</si>
  <si>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</si>
  <si>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</si>
  <si>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</si>
  <si>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</si>
  <si>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</si>
  <si>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</si>
  <si>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</si>
  <si>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</si>
  <si>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</si>
  <si>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</si>
  <si>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</si>
  <si>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</si>
  <si>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</si>
  <si>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</si>
  <si>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</si>
  <si>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</si>
  <si>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</si>
  <si>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</si>
  <si>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</si>
  <si>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</si>
  <si>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</si>
  <si>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</si>
  <si>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</si>
  <si>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</si>
  <si>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</si>
  <si>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</si>
  <si>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</si>
  <si>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</si>
  <si>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</si>
  <si>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</si>
  <si>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</si>
  <si>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</si>
  <si>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</si>
  <si>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</si>
  <si>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</si>
  <si>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</si>
  <si>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</si>
  <si>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</si>
  <si>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</si>
  <si>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</si>
  <si>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</si>
  <si>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</si>
  <si>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</si>
  <si>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</si>
  <si>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</si>
  <si>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</si>
  <si>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</si>
  <si>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</si>
  <si>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</si>
  <si>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</si>
  <si>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</si>
  <si>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</si>
  <si>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</si>
  <si>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</si>
  <si>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</si>
  <si>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</si>
  <si>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</si>
  <si>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</si>
  <si>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</si>
  <si>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</si>
  <si>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</si>
  <si>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</si>
  <si>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</si>
  <si>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</si>
  <si>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</si>
  <si>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</si>
  <si>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</si>
  <si>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</si>
  <si>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</si>
  <si>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</si>
  <si>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</si>
  <si>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</si>
  <si>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</si>
  <si>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</si>
  <si>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</si>
  <si>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</si>
  <si>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</si>
  <si>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</si>
  <si>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</si>
  <si>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</si>
  <si>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</si>
  <si>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</si>
  <si>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</si>
  <si>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</si>
  <si>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</si>
  <si>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</si>
  <si>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</si>
  <si>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</si>
  <si>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</si>
  <si>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</si>
  <si>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</si>
  <si>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</si>
  <si>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</si>
  <si>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</si>
  <si>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</si>
  <si>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</si>
  <si>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</si>
  <si>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</si>
  <si>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</si>
  <si>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</si>
  <si>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</si>
  <si>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</si>
  <si>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</si>
  <si>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</si>
  <si>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</si>
  <si>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</si>
  <si>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</si>
  <si>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</si>
  <si>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</si>
  <si>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</si>
  <si>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</si>
  <si>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</si>
  <si>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</si>
  <si>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</si>
  <si>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</si>
  <si>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</si>
  <si>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</si>
  <si>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</si>
  <si>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</si>
  <si>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</si>
  <si>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</si>
  <si>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</si>
  <si>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</si>
  <si>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</si>
  <si>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</si>
  <si>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</si>
  <si>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</si>
  <si>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</si>
  <si>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</si>
  <si>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</si>
  <si>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</si>
  <si>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</si>
  <si>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</si>
  <si>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</si>
  <si>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</si>
  <si>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</si>
  <si>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</si>
  <si>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</si>
  <si>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</si>
  <si>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</si>
  <si>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</si>
  <si>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</si>
  <si>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</si>
  <si>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</si>
  <si>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</si>
  <si>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</si>
  <si>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</si>
  <si>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</si>
  <si>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</si>
  <si>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</si>
  <si>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</si>
  <si>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</si>
  <si>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</si>
  <si>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</si>
  <si>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</si>
  <si>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</si>
  <si>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</si>
  <si>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</si>
  <si>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</si>
  <si>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</si>
  <si>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</si>
  <si>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</si>
  <si>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</si>
  <si>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</si>
  <si>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</si>
  <si>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</si>
  <si>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</si>
  <si>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</si>
  <si>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</si>
  <si>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</si>
  <si>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</si>
  <si>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</si>
  <si>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</si>
  <si>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</si>
  <si>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</si>
  <si>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</si>
  <si>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</si>
  <si>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</si>
  <si>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</si>
  <si>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</si>
  <si>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</si>
  <si>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</si>
  <si>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</si>
  <si>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</si>
  <si>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</si>
  <si>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</si>
  <si>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</si>
  <si>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</si>
  <si>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</si>
  <si>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</si>
  <si>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</si>
  <si>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</si>
  <si>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</si>
  <si>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</si>
  <si>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</si>
  <si>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</si>
  <si>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</si>
  <si>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</si>
  <si>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</si>
  <si>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</si>
  <si>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</si>
  <si>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</si>
  <si>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</si>
  <si>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</si>
  <si>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</si>
  <si>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</si>
  <si>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</si>
  <si>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</si>
  <si>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</si>
  <si>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</si>
  <si>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</si>
  <si>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</si>
  <si>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</si>
  <si>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</si>
  <si>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</si>
  <si>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</si>
  <si>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</si>
  <si>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</si>
  <si>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</si>
  <si>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</si>
  <si>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</si>
  <si>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</si>
  <si>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</si>
  <si>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</si>
  <si>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</si>
  <si>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</si>
  <si>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</si>
  <si>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</si>
  <si>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</si>
  <si>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</si>
  <si>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</si>
  <si>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</si>
  <si>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</si>
  <si>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</si>
  <si>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</si>
  <si>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</si>
  <si>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</si>
  <si>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</si>
  <si>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</si>
  <si>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</si>
  <si>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</si>
  <si>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</si>
  <si>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</si>
  <si>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</si>
  <si>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</si>
  <si>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</si>
  <si>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</si>
  <si>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</si>
  <si>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</si>
  <si>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</si>
  <si>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</si>
  <si>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</si>
  <si>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</si>
  <si>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</si>
  <si>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</si>
  <si>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</si>
  <si>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</si>
  <si>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</si>
  <si>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</si>
  <si>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</si>
  <si>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</si>
  <si>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</si>
  <si>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</si>
  <si>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</si>
  <si>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</si>
  <si>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</si>
  <si>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</si>
  <si>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</si>
  <si>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</si>
  <si>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</si>
  <si>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</si>
  <si>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</si>
  <si>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</si>
  <si>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</si>
  <si>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</si>
  <si>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</si>
  <si>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</si>
  <si>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</si>
  <si>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</si>
  <si>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</si>
  <si>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</si>
  <si>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</si>
  <si>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</si>
  <si>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</si>
  <si>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</si>
  <si>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</si>
  <si>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</si>
  <si>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</si>
  <si>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</si>
  <si>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</si>
  <si>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</si>
  <si>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</si>
  <si>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</si>
  <si>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</si>
  <si>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</si>
  <si>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</si>
  <si>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</si>
  <si>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</si>
  <si>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</si>
  <si>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</si>
  <si>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</si>
  <si>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</si>
  <si>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</si>
  <si>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</si>
  <si>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</si>
  <si>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</si>
  <si>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</si>
  <si>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</si>
  <si>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</si>
  <si>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</si>
  <si>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</si>
  <si>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</si>
  <si>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</si>
  <si>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</si>
  <si>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</si>
  <si>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</si>
  <si>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</si>
  <si>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</si>
  <si>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</si>
  <si>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</si>
  <si>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</si>
  <si>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</si>
  <si>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</si>
  <si>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</si>
  <si>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</si>
  <si>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</si>
  <si>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</si>
  <si>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</si>
  <si>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</si>
  <si>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</si>
  <si>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</si>
  <si>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</si>
  <si>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</si>
  <si>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</si>
  <si>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</si>
  <si>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</si>
  <si>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</si>
  <si>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</si>
  <si>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</si>
  <si>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</si>
  <si>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</si>
  <si>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</si>
  <si>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</si>
  <si>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</si>
  <si>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</si>
  <si>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</si>
  <si>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</si>
  <si>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</si>
  <si>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</si>
  <si>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</si>
  <si>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</si>
  <si>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</si>
  <si>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</si>
  <si>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</si>
  <si>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</si>
  <si>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</si>
  <si>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</si>
  <si>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</si>
  <si>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</si>
  <si>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</si>
  <si>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</si>
  <si>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</si>
  <si>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</si>
  <si>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</si>
  <si>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</si>
  <si>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</si>
  <si>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</si>
  <si>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</si>
  <si>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</si>
  <si>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</si>
  <si>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</si>
  <si>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</si>
  <si>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</si>
  <si>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</si>
  <si>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</si>
  <si>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</si>
  <si>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</si>
  <si>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</si>
  <si>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</si>
  <si>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</si>
  <si>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</si>
  <si>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</si>
  <si>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</si>
  <si>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</si>
  <si>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</si>
  <si>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</si>
  <si>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</si>
  <si>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</si>
  <si>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</si>
  <si>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</si>
  <si>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</si>
  <si>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</si>
  <si>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</si>
  <si>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</si>
  <si>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</si>
  <si>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</si>
  <si>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</si>
  <si>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</si>
  <si>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</si>
  <si>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</si>
  <si>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</si>
  <si>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</si>
  <si>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</si>
  <si>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</si>
  <si>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</si>
  <si>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</si>
  <si>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</si>
  <si>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</si>
  <si>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</si>
  <si>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</si>
  <si>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</si>
  <si>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</si>
  <si>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</si>
  <si>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</si>
  <si>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</si>
  <si>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</si>
  <si>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</si>
  <si>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</si>
  <si>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</si>
  <si>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</si>
  <si>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</si>
  <si>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</si>
  <si>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</si>
  <si>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</si>
  <si>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</si>
  <si>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</si>
  <si>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</si>
  <si>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</si>
  <si>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</si>
  <si>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</si>
  <si>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</si>
  <si>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</si>
  <si>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</si>
  <si>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</si>
  <si>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</si>
  <si>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</si>
  <si>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</si>
  <si>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</si>
  <si>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</si>
  <si>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</si>
  <si>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</si>
  <si>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</si>
  <si>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</si>
  <si>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</si>
  <si>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</si>
  <si>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</si>
  <si>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</si>
  <si>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</si>
  <si>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</si>
  <si>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</si>
  <si>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</si>
  <si>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</si>
  <si>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</si>
  <si>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</si>
  <si>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</si>
  <si>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</si>
  <si>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</si>
  <si>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</si>
  <si>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</si>
  <si>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</si>
  <si>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</si>
  <si>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</si>
  <si>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</si>
  <si>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</si>
  <si>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</si>
  <si>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</si>
  <si>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</si>
  <si>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</si>
  <si>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</si>
  <si>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</si>
  <si>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</si>
  <si>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</si>
  <si>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</si>
  <si>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</si>
  <si>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</si>
  <si>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</si>
  <si>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</si>
  <si>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</si>
  <si>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</si>
  <si>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</si>
  <si>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</si>
  <si>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</si>
  <si>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</si>
  <si>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</si>
  <si>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</si>
  <si>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</si>
  <si>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</si>
  <si>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</si>
  <si>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</si>
  <si>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</si>
  <si>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</si>
  <si>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</si>
  <si>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</si>
  <si>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</si>
  <si>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</si>
  <si>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</si>
  <si>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</si>
  <si>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</si>
  <si>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</si>
  <si>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</si>
  <si>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</si>
  <si>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</si>
  <si>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</si>
  <si>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</si>
  <si>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</si>
  <si>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</si>
  <si>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</si>
  <si>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</si>
  <si>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</si>
  <si>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</si>
  <si>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</si>
  <si>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</si>
  <si>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</si>
  <si>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</si>
  <si>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</si>
  <si>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</si>
  <si>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</si>
  <si>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</si>
  <si>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</si>
  <si>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</si>
  <si>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</si>
  <si>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</si>
  <si>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</si>
  <si>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</si>
  <si>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</si>
  <si>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</si>
  <si>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</si>
  <si>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</si>
  <si>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</si>
  <si>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</si>
  <si>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</si>
  <si>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</si>
  <si>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</si>
  <si>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</si>
  <si>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</si>
  <si>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</si>
  <si>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</si>
  <si>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</si>
  <si>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</si>
  <si>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</si>
  <si>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</si>
  <si>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</si>
  <si>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</si>
  <si>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</si>
  <si>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</si>
  <si>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</si>
  <si>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</si>
  <si>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</si>
  <si>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</si>
  <si>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</si>
  <si>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</si>
  <si>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</si>
  <si>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</si>
  <si>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</si>
  <si>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</si>
  <si>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</si>
  <si>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</si>
  <si>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</si>
  <si>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</si>
  <si>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</si>
  <si>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</si>
  <si>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</si>
  <si>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</si>
  <si>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</si>
  <si>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</si>
  <si>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</si>
  <si>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</si>
  <si>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</si>
  <si>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</si>
  <si>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</si>
  <si>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</si>
  <si>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</si>
  <si>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</si>
  <si>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</si>
  <si>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</si>
  <si>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</si>
  <si>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</si>
  <si>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</si>
  <si>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</si>
  <si>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</si>
  <si>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</si>
  <si>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</si>
  <si>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</si>
  <si>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</si>
  <si>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</si>
  <si>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</si>
  <si>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</si>
  <si>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</si>
  <si>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</si>
  <si>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</si>
  <si>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</si>
  <si>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</si>
  <si>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</si>
  <si>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</si>
  <si>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</si>
  <si>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</si>
  <si>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</si>
  <si>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</si>
  <si>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</si>
  <si>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</si>
  <si>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</si>
  <si>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</si>
  <si>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</si>
  <si>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</si>
  <si>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</si>
  <si>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</si>
  <si>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</si>
  <si>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</si>
  <si>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</si>
  <si>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</si>
  <si>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</si>
  <si>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</si>
  <si>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</si>
  <si>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</si>
  <si>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</si>
  <si>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</si>
  <si>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</si>
  <si>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</si>
  <si>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</si>
  <si>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</si>
  <si>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</si>
  <si>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</si>
  <si>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</si>
  <si>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</si>
  <si>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</si>
  <si>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</si>
  <si>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</si>
  <si>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</si>
  <si>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</si>
  <si>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</si>
  <si>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</si>
  <si>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</si>
  <si>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</si>
  <si>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</si>
  <si>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</si>
  <si>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</si>
  <si>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</si>
  <si>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</si>
  <si>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</si>
  <si>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</si>
  <si>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</si>
  <si>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</si>
  <si>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</si>
  <si>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</si>
  <si>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</si>
  <si>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</si>
  <si>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</si>
  <si>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</si>
  <si>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</si>
  <si>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</si>
  <si>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</si>
  <si>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</si>
  <si>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</si>
  <si>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</si>
  <si>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</si>
  <si>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</si>
  <si>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</si>
  <si>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</si>
  <si>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</si>
  <si>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</si>
  <si>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</si>
  <si>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</si>
  <si>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</si>
  <si>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</si>
  <si>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</si>
  <si>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</si>
  <si>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</si>
  <si>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</si>
  <si>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</si>
  <si>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</si>
  <si>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</si>
  <si>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</si>
  <si>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</si>
  <si>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</si>
  <si>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</si>
  <si>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</si>
  <si>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</si>
  <si>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</si>
  <si>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</si>
  <si>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</si>
  <si>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</si>
  <si>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</si>
  <si>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</si>
  <si>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</si>
  <si>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</si>
  <si>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</si>
  <si>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</si>
  <si>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</si>
  <si>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</si>
  <si>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</si>
  <si>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</si>
  <si>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</si>
  <si>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</si>
  <si>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</si>
  <si>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</si>
  <si>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</si>
  <si>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</si>
  <si>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</si>
  <si>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</si>
  <si>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</si>
  <si>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</si>
  <si>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</si>
  <si>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</si>
  <si>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</si>
  <si>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</si>
  <si>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</si>
  <si>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</si>
  <si>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</si>
  <si>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</si>
  <si>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</si>
  <si>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</si>
  <si>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</si>
  <si>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</si>
  <si>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</si>
  <si>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</si>
  <si>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</si>
  <si>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</si>
  <si>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</si>
  <si>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</si>
  <si>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</si>
  <si>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</si>
  <si>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</si>
  <si>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</si>
  <si>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</si>
  <si>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</si>
  <si>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</si>
  <si>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</si>
  <si>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</si>
  <si>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</si>
  <si>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</si>
  <si>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</si>
  <si>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</si>
  <si>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</si>
  <si>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</si>
  <si>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</si>
  <si>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</si>
  <si>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</si>
  <si>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</si>
  <si>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</si>
  <si>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</si>
  <si>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</si>
  <si>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</si>
  <si>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</si>
  <si>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</si>
  <si>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</si>
  <si>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</si>
  <si>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</si>
  <si>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</si>
  <si>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</si>
  <si>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</si>
  <si>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</si>
  <si>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</si>
  <si>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</si>
  <si>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</si>
  <si>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</si>
  <si>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</si>
  <si>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</si>
  <si>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</si>
  <si>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</si>
  <si>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</si>
  <si>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</si>
  <si>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</si>
  <si>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</si>
  <si>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</si>
  <si>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</si>
  <si>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</si>
  <si>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</si>
  <si>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</si>
  <si>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</si>
  <si>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</si>
  <si>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</si>
  <si>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</si>
  <si>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</si>
  <si>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</si>
  <si>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</si>
  <si>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</si>
  <si>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</si>
  <si>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</si>
  <si>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</si>
  <si>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</si>
  <si>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</si>
  <si>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</si>
  <si>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</si>
  <si>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</si>
  <si>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</si>
  <si>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</si>
  <si>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</si>
  <si>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</si>
  <si>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</si>
  <si>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</si>
  <si>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</si>
  <si>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</si>
  <si>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</si>
  <si>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</si>
  <si>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</si>
  <si>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</si>
  <si>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</si>
  <si>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</si>
  <si>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</si>
  <si>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</si>
  <si>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</si>
  <si>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</si>
  <si>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</si>
  <si>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</si>
  <si>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</si>
  <si>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</si>
  <si>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</si>
  <si>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</si>
  <si>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</si>
  <si>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</si>
  <si>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</si>
  <si>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</si>
  <si>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</si>
  <si>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</si>
  <si>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</si>
  <si>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</si>
  <si>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</si>
  <si>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</si>
  <si>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</si>
  <si>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</si>
  <si>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</si>
  <si>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</si>
  <si>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</si>
  <si>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</si>
  <si>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</si>
  <si>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</si>
  <si>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</si>
  <si>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</si>
  <si>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</si>
  <si>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</si>
  <si>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</si>
  <si>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</si>
  <si>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</si>
  <si>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</si>
  <si>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</si>
  <si>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</si>
  <si>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</si>
  <si>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</si>
  <si>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</si>
  <si>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</si>
  <si>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</si>
  <si>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</si>
  <si>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</si>
  <si>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</si>
  <si>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</si>
  <si>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</si>
  <si>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</si>
  <si>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</si>
  <si>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</si>
  <si>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</si>
  <si>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</si>
  <si>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</si>
  <si>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</si>
  <si>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</si>
  <si>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</si>
  <si>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</si>
  <si>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</si>
  <si>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</si>
  <si>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</si>
  <si>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</si>
  <si>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</si>
  <si>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</si>
  <si>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</si>
  <si>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</si>
  <si>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</si>
  <si>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</si>
  <si>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</si>
  <si>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</si>
  <si>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</si>
  <si>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</si>
  <si>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</si>
  <si>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</si>
  <si>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</si>
  <si>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</si>
  <si>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</si>
  <si>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</si>
  <si>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</si>
  <si>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</si>
  <si>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</si>
  <si>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</si>
  <si>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</si>
  <si>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</si>
  <si>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</si>
  <si>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</si>
  <si>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</si>
  <si>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</si>
  <si>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</si>
  <si>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</si>
  <si>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</si>
  <si>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</si>
  <si>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</si>
  <si>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</si>
  <si>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</si>
  <si>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</si>
  <si>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</si>
  <si>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</si>
  <si>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</si>
  <si>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</si>
  <si>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</si>
  <si>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</si>
  <si>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</si>
  <si>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</si>
  <si>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</si>
  <si>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</si>
  <si>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</si>
  <si>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</si>
  <si>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</si>
  <si>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</si>
  <si>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</si>
  <si>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</si>
  <si>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</si>
  <si>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</si>
  <si>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</si>
  <si>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</si>
  <si>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</si>
  <si>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</si>
  <si>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</si>
  <si>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</si>
  <si>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</si>
  <si>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</si>
  <si>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</si>
  <si>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</si>
  <si>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</si>
  <si>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</si>
  <si>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</si>
  <si>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</si>
  <si>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</si>
  <si>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</si>
  <si>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</si>
  <si>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</si>
  <si>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</si>
  <si>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</si>
  <si>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</si>
  <si>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</si>
  <si>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</si>
  <si>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</si>
  <si>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</si>
  <si>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</si>
  <si>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</si>
  <si>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</si>
  <si>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</si>
  <si>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</si>
  <si>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</si>
  <si>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</si>
  <si>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</si>
  <si>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</si>
  <si>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</si>
  <si>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</si>
  <si>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</si>
  <si>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</si>
  <si>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</si>
  <si>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</si>
  <si>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</si>
  <si>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</si>
  <si>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</si>
  <si>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</si>
  <si>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</si>
  <si>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</si>
  <si>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</si>
  <si>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</si>
  <si>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</si>
  <si>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</si>
  <si>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</si>
  <si>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</si>
  <si>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</si>
  <si>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</si>
  <si>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</si>
  <si>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</si>
  <si>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</si>
  <si>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</si>
  <si>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</si>
  <si>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</si>
  <si>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</si>
  <si>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</si>
  <si>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</si>
  <si>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</si>
  <si>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</si>
  <si>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</si>
  <si>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</si>
  <si>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</si>
  <si>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</si>
  <si>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</si>
  <si>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</si>
  <si>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</si>
  <si>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</si>
  <si>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</si>
  <si>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</si>
  <si>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</si>
  <si>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</si>
  <si>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</si>
  <si>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</si>
  <si>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</si>
  <si>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</si>
  <si>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</si>
  <si>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</si>
  <si>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</si>
  <si>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</si>
  <si>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</si>
  <si>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</si>
  <si>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</si>
  <si>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</si>
  <si>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</si>
  <si>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</si>
  <si>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</si>
  <si>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</si>
  <si>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</si>
  <si>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</si>
  <si>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</si>
  <si>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</si>
  <si>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</si>
  <si>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</si>
  <si>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</si>
  <si>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</si>
  <si>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</si>
  <si>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</si>
  <si>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</si>
  <si>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</si>
  <si>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</si>
  <si>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</si>
  <si>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</si>
  <si>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</si>
  <si>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</si>
  <si>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</si>
  <si>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</si>
  <si>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</si>
  <si>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</si>
  <si>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</si>
  <si>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</si>
  <si>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</si>
  <si>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</si>
  <si>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</si>
  <si>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</si>
  <si>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</si>
  <si>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</si>
  <si>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</si>
  <si>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</si>
  <si>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</si>
  <si>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</si>
  <si>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</si>
  <si>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</si>
  <si>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</si>
  <si>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</si>
  <si>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</si>
  <si>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</si>
  <si>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</si>
  <si>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</si>
  <si>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</si>
  <si>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</si>
  <si>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</si>
  <si>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</si>
  <si>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</si>
  <si>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</si>
  <si>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</si>
  <si>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</si>
  <si>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</si>
  <si>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</si>
  <si>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</si>
  <si>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</si>
  <si>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</si>
  <si>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</si>
  <si>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</si>
  <si>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</si>
  <si>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</si>
  <si>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</si>
  <si>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</si>
  <si>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</si>
  <si>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</si>
  <si>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</si>
  <si>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</si>
  <si>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</si>
  <si>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</si>
  <si>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</si>
  <si>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</si>
  <si>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</si>
  <si>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</si>
  <si>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</si>
  <si>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</si>
  <si>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</si>
  <si>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</si>
  <si>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</si>
  <si>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</si>
  <si>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</si>
  <si>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</si>
  <si>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</si>
  <si>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</si>
  <si>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</si>
  <si>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</si>
  <si>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</si>
  <si>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</si>
  <si>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</si>
  <si>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</si>
  <si>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</si>
  <si>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</si>
  <si>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</si>
  <si>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</si>
  <si>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</si>
  <si>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</si>
  <si>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</si>
  <si>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</si>
  <si>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</si>
  <si>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</si>
  <si>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</si>
  <si>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</si>
  <si>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</si>
  <si>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</si>
  <si>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</si>
  <si>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</si>
  <si>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</si>
  <si>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</si>
  <si>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</si>
  <si>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</si>
  <si>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</si>
  <si>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</si>
  <si>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</si>
  <si>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</si>
  <si>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</si>
  <si>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</si>
  <si>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</si>
  <si>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</si>
  <si>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</si>
  <si>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</si>
  <si>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</si>
  <si>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</si>
  <si>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</si>
  <si>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</si>
  <si>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</si>
  <si>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</si>
  <si>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</si>
  <si>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</si>
  <si>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</si>
  <si>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</si>
  <si>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</si>
  <si>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</si>
  <si>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</si>
  <si>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</si>
  <si>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</si>
  <si>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</si>
  <si>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</si>
  <si>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</si>
  <si>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</si>
  <si>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</si>
  <si>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</si>
  <si>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</si>
  <si>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</si>
  <si>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</si>
  <si>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</si>
  <si>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</si>
  <si>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</si>
  <si>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</si>
  <si>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</si>
  <si>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</si>
  <si>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</si>
  <si>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</si>
  <si>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</si>
  <si>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</si>
  <si>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</si>
  <si>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</si>
  <si>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</si>
  <si>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</si>
  <si>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</si>
  <si>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</si>
  <si>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</si>
  <si>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</si>
  <si>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</si>
  <si>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</si>
  <si>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</si>
  <si>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</si>
  <si>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</si>
  <si>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</si>
  <si>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</si>
  <si>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</si>
  <si>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</si>
  <si>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</si>
  <si>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</si>
  <si>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</si>
  <si>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</si>
  <si>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</si>
  <si>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</si>
  <si>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</si>
  <si>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</si>
  <si>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</si>
  <si>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</si>
  <si>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</si>
  <si>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</si>
  <si>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</si>
  <si>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</si>
  <si>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</si>
  <si>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</si>
  <si>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</si>
  <si>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</si>
  <si>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</si>
  <si>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</si>
  <si>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</si>
  <si>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</si>
  <si>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</si>
  <si>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</si>
  <si>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</si>
  <si>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</si>
  <si>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</si>
  <si>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</si>
  <si>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</si>
  <si>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</si>
  <si>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</si>
  <si>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</si>
  <si>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</si>
  <si>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</si>
  <si>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</si>
  <si>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</si>
  <si>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</si>
  <si>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</si>
  <si>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</si>
  <si>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</si>
  <si>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</si>
  <si>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</si>
  <si>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</si>
  <si>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</si>
  <si>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</si>
  <si>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</si>
  <si>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</si>
  <si>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</si>
  <si>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</si>
  <si>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</si>
  <si>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</si>
  <si>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</si>
  <si>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</si>
  <si>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</si>
  <si>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</si>
  <si>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</si>
  <si>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</si>
  <si>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</si>
  <si>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</si>
  <si>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</si>
  <si>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</si>
  <si>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</si>
  <si>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</si>
  <si>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</si>
  <si>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</si>
  <si>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</si>
  <si>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</si>
  <si>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</si>
  <si>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</si>
  <si>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</si>
  <si>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</si>
  <si>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</si>
  <si>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</si>
  <si>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</si>
  <si>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</si>
  <si>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</si>
  <si>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</si>
  <si>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</si>
  <si>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</si>
  <si>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</si>
  <si>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</si>
  <si>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</si>
  <si>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</si>
  <si>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</si>
  <si>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</si>
  <si>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</si>
  <si>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</si>
  <si>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</si>
  <si>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</si>
  <si>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</si>
  <si>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</si>
  <si>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</si>
  <si>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</si>
  <si>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</si>
  <si>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</si>
  <si>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</si>
  <si>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</si>
  <si>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</si>
  <si>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</si>
  <si>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</si>
  <si>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</si>
  <si>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</si>
  <si>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</si>
  <si>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</si>
  <si>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</si>
  <si>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</si>
  <si>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</si>
  <si>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</si>
  <si>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</si>
  <si>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</si>
  <si>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</si>
  <si>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</si>
  <si>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</si>
  <si>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</si>
  <si>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</si>
  <si>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</si>
  <si>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</si>
  <si>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</si>
  <si>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</si>
  <si>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</si>
  <si>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</si>
  <si>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</si>
  <si>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</si>
  <si>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</si>
  <si>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</si>
  <si>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</si>
  <si>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</si>
  <si>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</si>
  <si>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</si>
  <si>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</si>
  <si>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</si>
  <si>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</si>
  <si>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</si>
  <si>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</si>
  <si>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</si>
  <si>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</si>
  <si>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</si>
  <si>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</si>
  <si>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</si>
  <si>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</si>
  <si>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</si>
  <si>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</si>
  <si>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</si>
  <si>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</si>
  <si>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</si>
  <si>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</si>
  <si>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</si>
  <si>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</si>
  <si>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</si>
  <si>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</si>
  <si>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</si>
  <si>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</si>
  <si>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</si>
  <si>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</si>
  <si>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</si>
  <si>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</si>
  <si>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</si>
  <si>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</si>
  <si>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</si>
  <si>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</si>
  <si>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</si>
  <si>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</si>
  <si>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</si>
  <si>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</si>
  <si>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</si>
  <si>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</si>
  <si>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</si>
  <si>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</si>
  <si>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</si>
  <si>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</si>
  <si>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</si>
  <si>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</si>
  <si>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</si>
  <si>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</si>
  <si>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</si>
  <si>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</si>
  <si>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</si>
  <si>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</si>
  <si>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</si>
  <si>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</si>
  <si>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</si>
  <si>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</si>
  <si>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</si>
  <si>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</si>
  <si>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</si>
  <si>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</si>
  <si>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</si>
  <si>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</si>
  <si>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</si>
  <si>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</si>
  <si>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</si>
  <si>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</si>
  <si>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</si>
  <si>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</si>
  <si>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</si>
  <si>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</si>
  <si>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</si>
  <si>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</si>
  <si>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</si>
  <si>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</si>
  <si>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</si>
  <si>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</si>
  <si>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</si>
  <si>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</si>
  <si>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</si>
  <si>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</si>
  <si>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</si>
  <si>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</si>
  <si>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</si>
  <si>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</si>
  <si>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</si>
  <si>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</si>
  <si>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</si>
  <si>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</si>
  <si>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</si>
  <si>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</si>
  <si>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</si>
  <si>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</si>
  <si>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</si>
  <si>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</si>
  <si>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</si>
  <si>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</si>
  <si>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</si>
  <si>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</si>
  <si>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</si>
  <si>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</si>
  <si>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</si>
  <si>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</si>
  <si>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</si>
  <si>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</si>
  <si>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</si>
  <si>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</si>
  <si>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</si>
  <si>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</si>
  <si>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</si>
  <si>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</si>
  <si>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</si>
  <si>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</si>
  <si>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</si>
  <si>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</si>
  <si>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</si>
  <si>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</si>
  <si>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</si>
  <si>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</si>
  <si>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</si>
  <si>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</si>
  <si>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</si>
  <si>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</si>
  <si>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</si>
  <si>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</si>
  <si>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</si>
  <si>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</si>
  <si>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</si>
  <si>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</si>
  <si>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</si>
  <si>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</si>
  <si>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</si>
  <si>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</si>
  <si>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</si>
  <si>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</si>
  <si>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</si>
  <si>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</si>
  <si>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</si>
  <si>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</si>
  <si>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</si>
  <si>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</si>
  <si>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</si>
  <si>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</si>
  <si>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</si>
  <si>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</si>
  <si>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</si>
  <si>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</si>
  <si>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</si>
  <si>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</si>
  <si>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</si>
  <si>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</si>
  <si>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</si>
  <si>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</si>
  <si>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</si>
  <si>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</si>
  <si>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</si>
  <si>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</si>
  <si>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</si>
  <si>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</si>
  <si>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</si>
  <si>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</si>
  <si>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</si>
  <si>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</si>
  <si>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</si>
  <si>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</si>
  <si>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</si>
  <si>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</si>
  <si>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</si>
  <si>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</si>
  <si>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</si>
  <si>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</si>
  <si>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</si>
  <si>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</si>
  <si>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</si>
  <si>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</si>
  <si>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</si>
  <si>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</si>
  <si>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</si>
  <si>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</si>
  <si>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</si>
  <si>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</si>
  <si>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</si>
  <si>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</si>
  <si>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</si>
  <si>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</si>
  <si>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</si>
  <si>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</si>
  <si>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</si>
  <si>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</si>
  <si>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</si>
  <si>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</si>
  <si>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</si>
  <si>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</si>
  <si>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</si>
  <si>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</si>
  <si>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</si>
  <si>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</si>
  <si>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</si>
  <si>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</si>
  <si>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</si>
  <si>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</si>
  <si>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</si>
  <si>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</si>
  <si>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</si>
  <si>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</si>
  <si>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</si>
  <si>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</si>
  <si>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</si>
  <si>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</si>
  <si>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</si>
  <si>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</si>
  <si>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</si>
  <si>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</si>
  <si>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</si>
  <si>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</si>
  <si>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</si>
  <si>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</si>
  <si>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</si>
  <si>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</si>
  <si>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</si>
  <si>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</si>
  <si>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</si>
  <si>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</si>
  <si>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</si>
  <si>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</si>
  <si>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</si>
  <si>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</si>
  <si>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</si>
  <si>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</si>
  <si>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</si>
  <si>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</si>
  <si>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</si>
  <si>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</si>
  <si>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</si>
  <si>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</si>
  <si>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</si>
  <si>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</si>
  <si>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</si>
  <si>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</si>
  <si>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</si>
  <si>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</si>
  <si>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</si>
  <si>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</si>
  <si>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</si>
  <si>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</si>
  <si>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</si>
  <si>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</si>
  <si>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</si>
  <si>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</si>
  <si>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</si>
  <si>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</si>
  <si>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</si>
  <si>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</si>
  <si>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</si>
  <si>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</si>
  <si>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</si>
  <si>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</si>
  <si>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</si>
  <si>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</si>
  <si>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</si>
  <si>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</si>
  <si>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</si>
  <si>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</si>
  <si>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</si>
  <si>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</si>
  <si>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</si>
  <si>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</si>
  <si>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</si>
  <si>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</si>
  <si>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</si>
  <si>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</si>
  <si>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</si>
  <si>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</si>
  <si>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</si>
  <si>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</si>
  <si>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</si>
  <si>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</si>
  <si>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</si>
  <si>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</si>
  <si>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</si>
  <si>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</si>
  <si>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</si>
  <si>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</si>
  <si>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</si>
  <si>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</si>
  <si>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</si>
  <si>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</si>
  <si>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</si>
  <si>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</si>
  <si>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</si>
  <si>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</si>
  <si>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</si>
  <si>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</si>
  <si>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</si>
  <si>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</si>
  <si>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</si>
  <si>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</si>
  <si>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</si>
  <si>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</si>
  <si>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</si>
  <si>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</si>
  <si>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</si>
  <si>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</si>
  <si>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</si>
  <si>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</si>
  <si>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</si>
  <si>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</si>
  <si>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</si>
  <si>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</si>
  <si>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</si>
  <si>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</si>
  <si>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</si>
  <si>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</si>
  <si>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</si>
  <si>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</si>
  <si>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</si>
  <si>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</si>
  <si>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</si>
  <si>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</si>
  <si>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</si>
  <si>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</si>
  <si>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</si>
  <si>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</si>
  <si>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</si>
  <si>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</si>
  <si>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</si>
  <si>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</si>
  <si>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</si>
  <si>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</si>
  <si>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</si>
  <si>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</si>
  <si>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</si>
  <si>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</si>
  <si>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</si>
  <si>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</si>
  <si>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</si>
  <si>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</si>
  <si>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</si>
  <si>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</si>
  <si>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</si>
  <si>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</si>
  <si>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</si>
  <si>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</si>
  <si>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</si>
  <si>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</si>
  <si>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</si>
  <si>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</si>
  <si>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</si>
  <si>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</si>
  <si>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</si>
  <si>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</si>
  <si>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</si>
  <si>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</si>
  <si>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</si>
  <si>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</si>
  <si>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</si>
  <si>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</si>
  <si>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</si>
  <si>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</si>
  <si>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</si>
  <si>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</si>
  <si>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</si>
  <si>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</si>
  <si>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</si>
  <si>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</si>
  <si>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</si>
  <si>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</si>
  <si>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</si>
  <si>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</si>
  <si>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</si>
  <si>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</si>
  <si>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</si>
  <si>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</si>
  <si>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</si>
  <si>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</si>
  <si>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</si>
  <si>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</si>
  <si>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</si>
  <si>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</si>
  <si>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</si>
  <si>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</si>
  <si>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</si>
  <si>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</si>
  <si>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</si>
  <si>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</si>
  <si>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</si>
  <si>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</si>
  <si>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</si>
  <si>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</si>
  <si>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</si>
  <si>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</si>
  <si>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</si>
  <si>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</si>
  <si>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</si>
  <si>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</si>
  <si>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</si>
  <si>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</si>
  <si>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</si>
  <si>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</si>
  <si>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</si>
  <si>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</si>
  <si>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</si>
  <si>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</si>
  <si>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</si>
  <si>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</si>
  <si>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</si>
  <si>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</si>
  <si>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</si>
  <si>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</si>
  <si>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</si>
  <si>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</si>
  <si>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</si>
  <si>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</si>
  <si>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</si>
  <si>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</si>
  <si>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</si>
  <si>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</si>
  <si>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</si>
  <si>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</si>
  <si>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</si>
  <si>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</si>
  <si>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</si>
  <si>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</si>
  <si>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</si>
  <si>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</si>
  <si>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</si>
  <si>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</si>
  <si>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</si>
  <si>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</si>
  <si>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</si>
  <si>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</si>
  <si>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</si>
  <si>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</si>
  <si>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</si>
  <si>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</si>
  <si>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</si>
  <si>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</si>
  <si>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</si>
  <si>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</si>
  <si>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</si>
  <si>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</si>
  <si>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</si>
  <si>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</si>
  <si>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</si>
  <si>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</si>
  <si>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</si>
  <si>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</si>
  <si>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</si>
  <si>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</si>
  <si>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</si>
  <si>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</si>
  <si>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</si>
  <si>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</si>
  <si>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</si>
  <si>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</si>
  <si>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</si>
  <si>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</si>
  <si>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</si>
  <si>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</si>
  <si>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</si>
  <si>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</si>
  <si>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</si>
  <si>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</si>
  <si>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</si>
  <si>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</si>
  <si>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</si>
  <si>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</si>
  <si>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</si>
  <si>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</si>
  <si>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</si>
  <si>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</si>
  <si>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</si>
  <si>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</si>
  <si>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</si>
  <si>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</si>
  <si>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</si>
  <si>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</si>
  <si>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</si>
  <si>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</si>
  <si>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</si>
  <si>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</si>
  <si>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</si>
  <si>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</si>
  <si>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</si>
  <si>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</si>
  <si>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</si>
  <si>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</si>
  <si>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</si>
  <si>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</si>
  <si>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</si>
  <si>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</si>
  <si>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</si>
  <si>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</si>
  <si>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</si>
  <si>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</si>
  <si>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</si>
  <si>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</si>
  <si>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</si>
  <si>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</si>
  <si>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</si>
  <si>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</si>
  <si>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</si>
  <si>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</si>
  <si>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</si>
  <si>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</si>
  <si>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</si>
  <si>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</si>
  <si>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</si>
  <si>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</si>
  <si>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</si>
  <si>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</si>
  <si>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</si>
  <si>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</si>
  <si>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</si>
  <si>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</si>
  <si>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</si>
  <si>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</si>
  <si>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</si>
  <si>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</si>
  <si>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</si>
  <si>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</si>
  <si>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</si>
  <si>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</si>
  <si>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</si>
  <si>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</si>
  <si>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</si>
  <si>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</si>
  <si>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</si>
  <si>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</si>
  <si>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</si>
  <si>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</si>
  <si>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</si>
  <si>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</si>
  <si>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</si>
  <si>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</si>
  <si>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</si>
  <si>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</si>
  <si>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</si>
  <si>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</si>
  <si>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</si>
  <si>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</si>
  <si>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</si>
  <si>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</si>
  <si>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</si>
  <si>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</si>
  <si>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</si>
  <si>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</si>
  <si>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</si>
  <si>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</si>
  <si>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</si>
  <si>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</si>
  <si>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</si>
  <si>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</si>
  <si>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</si>
  <si>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</si>
  <si>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</si>
  <si>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</si>
  <si>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</si>
  <si>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</si>
  <si>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</si>
  <si>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</si>
  <si>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</si>
  <si>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</si>
  <si>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</si>
  <si>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</si>
  <si>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</si>
  <si>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</si>
  <si>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</si>
  <si>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</si>
  <si>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</si>
  <si>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</si>
  <si>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</si>
  <si>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</si>
  <si>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</si>
  <si>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</si>
  <si>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</si>
  <si>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</si>
  <si>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</si>
  <si>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</si>
  <si>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</si>
  <si>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</si>
  <si>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</si>
  <si>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</si>
  <si>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</si>
  <si>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</si>
  <si>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</si>
  <si>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</si>
  <si>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</si>
  <si>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</si>
  <si>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</si>
  <si>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</si>
  <si>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</si>
  <si>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</si>
  <si>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</si>
  <si>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</si>
  <si>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</si>
  <si>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</si>
  <si>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</si>
  <si>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</si>
  <si>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</si>
  <si>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</si>
  <si>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</si>
  <si>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</si>
  <si>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</si>
  <si>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</si>
  <si>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</si>
  <si>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</si>
  <si>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</si>
  <si>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</si>
  <si>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</si>
  <si>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</si>
  <si>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</si>
  <si>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</si>
  <si>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</si>
  <si>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</si>
  <si>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</si>
  <si>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</si>
  <si>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</si>
  <si>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</si>
  <si>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</si>
  <si>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</si>
  <si>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</si>
  <si>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</si>
  <si>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</si>
  <si>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</si>
  <si>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</si>
  <si>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</si>
  <si>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</si>
  <si>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</si>
  <si>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</si>
  <si>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</si>
  <si>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</si>
  <si>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</si>
  <si>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</si>
  <si>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</si>
  <si>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</si>
  <si>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</si>
  <si>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</si>
  <si>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</si>
  <si>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</si>
  <si>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</si>
  <si>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</si>
  <si>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</si>
  <si>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</si>
  <si>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</si>
  <si>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</si>
  <si>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</si>
  <si>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</si>
  <si>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</si>
  <si>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</si>
  <si>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</si>
  <si>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</si>
  <si>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</si>
  <si>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</si>
  <si>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</si>
  <si>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</si>
  <si>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</si>
  <si>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</si>
  <si>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</si>
  <si>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</si>
  <si>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</si>
  <si>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</si>
  <si>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</si>
  <si>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</si>
  <si>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</si>
  <si>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</si>
  <si>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</si>
  <si>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</si>
  <si>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</si>
  <si>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</si>
  <si>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</si>
  <si>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</si>
  <si>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</si>
  <si>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</si>
  <si>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</si>
  <si>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</si>
  <si>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</si>
  <si>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</si>
  <si>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</si>
  <si>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</si>
  <si>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</si>
  <si>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</si>
  <si>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</si>
  <si>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</si>
  <si>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</si>
  <si>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</si>
  <si>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</si>
  <si>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</si>
  <si>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</si>
  <si>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</si>
  <si>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</si>
  <si>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</si>
  <si>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</si>
  <si>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</si>
  <si>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</si>
  <si>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</si>
  <si>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</si>
  <si>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</si>
  <si>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</si>
  <si>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</si>
  <si>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</si>
  <si>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</si>
  <si>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</si>
  <si>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</si>
  <si>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</si>
  <si>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</si>
  <si>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</si>
  <si>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</si>
  <si>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</si>
  <si>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</si>
  <si>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</si>
  <si>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</si>
  <si>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</si>
  <si>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</si>
  <si>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</si>
  <si>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</si>
  <si>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</si>
  <si>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</si>
  <si>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</si>
  <si>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</si>
  <si>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</si>
  <si>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</si>
  <si>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</si>
  <si>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</si>
  <si>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</si>
  <si>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</si>
  <si>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</si>
  <si>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</si>
  <si>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</si>
  <si>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</si>
  <si>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</si>
  <si>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</si>
  <si>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</si>
  <si>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</si>
  <si>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</si>
  <si>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</si>
  <si>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</si>
  <si>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</si>
  <si>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</si>
  <si>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</si>
  <si>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</si>
  <si>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</si>
  <si>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</si>
  <si>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</si>
  <si>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</si>
  <si>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</si>
  <si>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</si>
  <si>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</si>
  <si>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</si>
  <si>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</si>
  <si>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</si>
  <si>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</si>
  <si>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</si>
  <si>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</si>
  <si>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</si>
  <si>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</si>
  <si>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</si>
  <si>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</si>
  <si>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</si>
  <si>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</si>
  <si>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</si>
  <si>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</si>
  <si>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</si>
  <si>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</si>
  <si>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</si>
  <si>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</si>
  <si>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</si>
  <si>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</si>
  <si>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</si>
  <si>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</si>
  <si>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</si>
  <si>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</si>
  <si>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</si>
  <si>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</si>
  <si>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</si>
  <si>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</si>
  <si>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</si>
  <si>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</si>
  <si>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</si>
  <si>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</si>
  <si>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</si>
  <si>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</si>
  <si>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</si>
  <si>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</si>
  <si>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</si>
  <si>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</si>
  <si>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</si>
  <si>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</si>
  <si>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</si>
  <si>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</si>
  <si>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</si>
  <si>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</si>
  <si>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</si>
  <si>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</si>
  <si>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</si>
  <si>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</si>
  <si>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</si>
  <si>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</si>
  <si>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</si>
  <si>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</si>
  <si>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</si>
  <si>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</si>
  <si>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</si>
  <si>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</si>
  <si>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</si>
  <si>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</si>
  <si>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</si>
  <si>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</si>
  <si>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</si>
  <si>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</si>
  <si>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</si>
  <si>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</si>
  <si>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</si>
  <si>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</si>
  <si>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</si>
  <si>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</si>
  <si>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</si>
  <si>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</si>
  <si>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</si>
  <si>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</si>
  <si>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</si>
  <si>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</si>
  <si>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</si>
  <si>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</si>
  <si>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</si>
  <si>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</si>
  <si>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</si>
  <si>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</si>
  <si>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</si>
  <si>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</si>
  <si>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</si>
  <si>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</si>
  <si>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</si>
  <si>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</si>
  <si>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</si>
  <si>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</si>
  <si>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</si>
  <si>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</si>
  <si>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</si>
  <si>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</si>
  <si>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</si>
  <si>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</si>
  <si>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</si>
  <si>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</si>
  <si>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</si>
  <si>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</si>
  <si>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</si>
  <si>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</si>
  <si>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</si>
  <si>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</si>
  <si>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</si>
  <si>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</si>
  <si>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</si>
  <si>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</si>
  <si>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</si>
  <si>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</si>
  <si>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</si>
  <si>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</si>
  <si>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</si>
  <si>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</si>
  <si>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</si>
  <si>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</si>
  <si>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</si>
  <si>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</si>
  <si>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</si>
  <si>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</si>
  <si>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</si>
  <si>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</si>
  <si>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</si>
  <si>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</si>
  <si>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</si>
  <si>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</si>
  <si>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</si>
  <si>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</si>
  <si>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</si>
  <si>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</si>
  <si>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</si>
  <si>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</si>
  <si>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</si>
  <si>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</si>
  <si>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</si>
  <si>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</si>
  <si>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</si>
  <si>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</si>
  <si>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</si>
  <si>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</si>
  <si>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</si>
  <si>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</si>
  <si>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</si>
  <si>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</si>
  <si>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</si>
  <si>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</si>
  <si>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</si>
  <si>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</si>
  <si>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</si>
  <si>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</si>
  <si>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</si>
  <si>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</si>
  <si>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</si>
  <si>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</si>
  <si>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</si>
  <si>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</si>
  <si>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</si>
  <si>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</si>
  <si>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</si>
  <si>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</si>
  <si>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</si>
  <si>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</si>
  <si>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</si>
  <si>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</si>
  <si>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</si>
  <si>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</si>
  <si>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</si>
  <si>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</si>
  <si>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</si>
  <si>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</si>
  <si>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</si>
  <si>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</si>
  <si>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</si>
  <si>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</si>
  <si>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</si>
  <si>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</si>
  <si>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</si>
  <si>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</si>
  <si>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</si>
  <si>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</si>
  <si>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</si>
  <si>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</si>
  <si>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</si>
  <si>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</si>
  <si>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</si>
  <si>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</si>
  <si>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</si>
  <si>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</si>
  <si>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</si>
  <si>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</si>
  <si>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</si>
  <si>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</si>
  <si>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</si>
  <si>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</si>
  <si>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</si>
  <si>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</si>
  <si>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</si>
  <si>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</si>
  <si>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</si>
  <si>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</si>
  <si>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</si>
  <si>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</si>
  <si>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</si>
  <si>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</si>
  <si>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</si>
  <si>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</si>
  <si>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</si>
  <si>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</si>
  <si>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</si>
  <si>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</si>
  <si>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</si>
  <si>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</si>
  <si>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</si>
  <si>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</si>
  <si>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</si>
  <si>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</si>
  <si>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</si>
  <si>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</si>
  <si>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</si>
  <si>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</si>
  <si>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</si>
  <si>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</si>
  <si>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</si>
  <si>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</si>
  <si>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</si>
  <si>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</si>
  <si>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</si>
  <si>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</si>
  <si>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</si>
  <si>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</si>
  <si>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</si>
  <si>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</si>
  <si>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</si>
  <si>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</si>
  <si>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</si>
  <si>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</si>
  <si>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</si>
  <si>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</si>
  <si>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</si>
  <si>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</si>
  <si>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</si>
  <si>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</si>
  <si>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</si>
  <si>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</si>
  <si>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</si>
  <si>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</si>
  <si>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</si>
  <si>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</si>
  <si>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</si>
  <si>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</si>
  <si>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</si>
  <si>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</si>
  <si>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</si>
  <si>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</si>
  <si>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</si>
  <si>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</si>
  <si>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</si>
  <si>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</si>
  <si>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</si>
  <si>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</si>
  <si>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</si>
  <si>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</si>
  <si>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</si>
  <si>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</si>
  <si>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</si>
  <si>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</si>
  <si>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</si>
  <si>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</si>
  <si>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</si>
  <si>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</si>
  <si>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</si>
  <si>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</si>
  <si>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</si>
  <si>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</si>
  <si>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</si>
  <si>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</si>
  <si>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</si>
  <si>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</si>
  <si>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</si>
  <si>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</si>
  <si>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</si>
  <si>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</si>
  <si>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</si>
  <si>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</si>
  <si>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</si>
  <si>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</si>
  <si>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</si>
  <si>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</si>
  <si>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</si>
  <si>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</si>
  <si>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</si>
  <si>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</si>
  <si>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</si>
  <si>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</si>
  <si>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</si>
  <si>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</si>
  <si>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</si>
  <si>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</si>
  <si>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</si>
  <si>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</si>
  <si>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</si>
  <si>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</si>
  <si>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</si>
  <si>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</si>
  <si>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</si>
  <si>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</si>
  <si>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</si>
  <si>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</si>
  <si>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</si>
  <si>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</si>
  <si>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</si>
  <si>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</si>
  <si>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</si>
  <si>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</si>
  <si>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</si>
  <si>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</si>
  <si>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</si>
  <si>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</si>
  <si>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</si>
  <si>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</si>
  <si>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</si>
  <si>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</si>
  <si>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</si>
  <si>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</si>
  <si>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</si>
  <si>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</si>
  <si>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</si>
  <si>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</si>
  <si>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</si>
  <si>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</si>
  <si>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</si>
  <si>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</si>
  <si>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</si>
  <si>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</si>
  <si>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</si>
  <si>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</si>
  <si>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</si>
  <si>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</si>
  <si>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</si>
  <si>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</si>
  <si>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</si>
  <si>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</si>
  <si>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</si>
  <si>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</si>
  <si>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</si>
  <si>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</si>
  <si>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</si>
  <si>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</si>
  <si>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</si>
  <si>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</si>
  <si>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</si>
  <si>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</si>
  <si>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</si>
  <si>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</si>
  <si>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</si>
  <si>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</si>
  <si>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</si>
  <si>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</si>
  <si>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</si>
  <si>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</si>
  <si>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</si>
  <si>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</si>
  <si>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</si>
  <si>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</si>
  <si>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</si>
  <si>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</si>
  <si>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</si>
  <si>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</si>
  <si>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</si>
  <si>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</si>
  <si>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</si>
  <si>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</si>
  <si>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</si>
  <si>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</si>
  <si>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</si>
  <si>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</si>
  <si>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</si>
  <si>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</si>
  <si>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</si>
  <si>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</si>
  <si>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</si>
  <si>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</si>
  <si>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</si>
  <si>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</si>
  <si>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</si>
  <si>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</si>
  <si>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</si>
  <si>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</si>
  <si>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</si>
  <si>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</si>
  <si>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</si>
  <si>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</si>
  <si>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</si>
  <si>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</si>
  <si>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</si>
  <si>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</si>
  <si>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</si>
  <si>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</si>
  <si>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</si>
  <si>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</si>
  <si>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</si>
  <si>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</si>
  <si>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</si>
  <si>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</si>
  <si>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</si>
  <si>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</si>
  <si>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</si>
  <si>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</si>
  <si>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</si>
  <si>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</si>
  <si>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</si>
  <si>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</si>
  <si>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</si>
  <si>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</si>
  <si>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</si>
  <si>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</si>
  <si>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</si>
  <si>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</si>
  <si>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</si>
  <si>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</si>
  <si>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</si>
  <si>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</si>
  <si>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</si>
  <si>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</si>
  <si>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</si>
  <si>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</si>
  <si>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</si>
  <si>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</si>
  <si>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</si>
  <si>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</si>
  <si>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</si>
  <si>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</si>
  <si>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</si>
  <si>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</si>
  <si>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</si>
  <si>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</si>
  <si>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</si>
  <si>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</si>
  <si>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</si>
  <si>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</si>
  <si>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</si>
  <si>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</si>
  <si>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</si>
  <si>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</si>
  <si>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</si>
  <si>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</si>
  <si>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</si>
  <si>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</si>
  <si>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</si>
  <si>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</si>
  <si>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</si>
  <si>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</si>
  <si>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</si>
  <si>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</si>
  <si>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</si>
  <si>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</si>
  <si>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</si>
  <si>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</si>
  <si>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</si>
  <si>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</si>
  <si>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</si>
  <si>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</si>
  <si>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</si>
  <si>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</si>
  <si>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</si>
  <si>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</si>
  <si>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</si>
  <si>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</si>
  <si>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</si>
  <si>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</si>
  <si>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</si>
  <si>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</si>
  <si>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</si>
  <si>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</si>
  <si>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</si>
  <si>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</si>
  <si>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</si>
  <si>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</si>
  <si>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</si>
  <si>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</si>
  <si>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</si>
  <si>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</si>
  <si>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</si>
  <si>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</si>
  <si>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</si>
  <si>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</si>
  <si>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</si>
  <si>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</si>
  <si>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</si>
  <si>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</si>
  <si>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</si>
  <si>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</si>
  <si>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</si>
  <si>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</si>
  <si>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</si>
  <si>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</si>
  <si>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</si>
  <si>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</si>
  <si>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</si>
  <si>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</si>
  <si>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</si>
  <si>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</si>
  <si>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</si>
  <si>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</si>
  <si>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</si>
  <si>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</si>
  <si>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</si>
  <si>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</si>
  <si>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</si>
  <si>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</si>
  <si>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</si>
  <si>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</si>
  <si>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</si>
  <si>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</si>
  <si>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</si>
  <si>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</si>
  <si>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</si>
  <si>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</si>
  <si>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</si>
  <si>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</si>
  <si>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</si>
  <si>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</si>
  <si>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</si>
  <si>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</si>
  <si>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</si>
  <si>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</si>
  <si>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</si>
  <si>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</si>
  <si>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</si>
  <si>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</si>
  <si>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</si>
  <si>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</si>
  <si>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</si>
  <si>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</si>
  <si>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</si>
  <si>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</si>
  <si>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</si>
  <si>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</si>
  <si>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</si>
  <si>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</si>
  <si>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</si>
  <si>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</si>
  <si>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</si>
  <si>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</si>
  <si>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</si>
  <si>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</si>
  <si>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</si>
  <si>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</si>
  <si>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</si>
  <si>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</si>
  <si>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</si>
  <si>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</si>
  <si>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</si>
  <si>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</si>
  <si>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</si>
  <si>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</si>
  <si>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</si>
  <si>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</si>
  <si>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</si>
  <si>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</si>
  <si>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</si>
  <si>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</si>
  <si>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</si>
  <si>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</si>
  <si>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</si>
  <si>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</si>
  <si>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</si>
  <si>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</si>
  <si>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</si>
  <si>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</si>
  <si>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</si>
  <si>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</si>
  <si>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</si>
  <si>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</si>
  <si>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</si>
  <si>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</si>
  <si>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</si>
  <si>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</si>
  <si>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</si>
  <si>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</si>
  <si>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</si>
  <si>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</si>
  <si>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</si>
  <si>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</si>
  <si>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</si>
  <si>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</si>
  <si>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</si>
  <si>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</si>
  <si>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</si>
  <si>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</si>
  <si>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</si>
  <si>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</si>
  <si>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</si>
  <si>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</si>
  <si>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</si>
  <si>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</si>
  <si>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</si>
  <si>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</si>
  <si>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</si>
  <si>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</si>
  <si>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</si>
  <si>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</si>
  <si>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</si>
  <si>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</si>
  <si>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</si>
  <si>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</si>
  <si>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</si>
  <si>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</si>
  <si>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</si>
  <si>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</si>
  <si>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</si>
  <si>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</si>
  <si>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</si>
  <si>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</si>
  <si>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</si>
  <si>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</si>
  <si>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</si>
  <si>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</si>
  <si>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</si>
  <si>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</si>
  <si>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</si>
  <si>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</si>
  <si>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</si>
  <si>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</si>
  <si>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</si>
  <si>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</si>
  <si>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</si>
  <si>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</si>
  <si>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</si>
  <si>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</si>
  <si>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</si>
  <si>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</si>
  <si>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</si>
  <si>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</si>
  <si>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</si>
  <si>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</si>
  <si>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</si>
  <si>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</si>
  <si>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</si>
  <si>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</si>
  <si>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</si>
  <si>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</si>
  <si>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</si>
  <si>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</si>
  <si>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</si>
  <si>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</si>
  <si>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</si>
  <si>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</si>
  <si>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</si>
  <si>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</si>
  <si>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</si>
  <si>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</si>
  <si>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</si>
  <si>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</si>
  <si>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</si>
  <si>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</si>
  <si>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</si>
  <si>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</si>
  <si>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</si>
  <si>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</si>
  <si>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</si>
  <si>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</si>
  <si>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</si>
  <si>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</si>
  <si>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</si>
  <si>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</si>
  <si>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</si>
  <si>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</si>
  <si>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</si>
  <si>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</si>
  <si>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</si>
  <si>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</si>
  <si>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</si>
  <si>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</si>
  <si>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</si>
  <si>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</si>
  <si>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</si>
  <si>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</si>
  <si>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</si>
  <si>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</si>
  <si>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</si>
  <si>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</si>
  <si>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</si>
  <si>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</si>
  <si>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</si>
  <si>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</si>
  <si>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</si>
  <si>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</si>
  <si>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</si>
  <si>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</si>
  <si>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</si>
  <si>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</si>
  <si>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</si>
  <si>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</si>
  <si>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</si>
  <si>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</si>
  <si>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</si>
  <si>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</si>
  <si>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</si>
  <si>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</si>
  <si>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</si>
  <si>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</si>
  <si>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</si>
  <si>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</si>
  <si>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</si>
  <si>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</si>
  <si>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</si>
  <si>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</si>
  <si>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</si>
  <si>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</si>
  <si>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</si>
  <si>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</si>
  <si>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</si>
  <si>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</si>
  <si>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</si>
  <si>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</si>
  <si>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</si>
  <si>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</si>
  <si>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</si>
  <si>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</si>
  <si>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</si>
  <si>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</si>
  <si>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</si>
  <si>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</si>
  <si>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</si>
  <si>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</si>
  <si>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</si>
  <si>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</si>
  <si>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</si>
  <si>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</si>
  <si>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</si>
  <si>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</si>
  <si>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</si>
  <si>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</si>
  <si>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</si>
  <si>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</si>
  <si>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</si>
  <si>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</si>
  <si>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</si>
  <si>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</si>
  <si>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</si>
  <si>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</si>
  <si>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</si>
  <si>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</si>
  <si>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</si>
  <si>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</si>
  <si>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</si>
  <si>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</si>
  <si>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</si>
  <si>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</si>
  <si>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</si>
  <si>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</si>
  <si>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</si>
  <si>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</si>
  <si>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</si>
  <si>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</si>
  <si>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</si>
  <si>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</si>
  <si>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</si>
  <si>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</si>
  <si>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</si>
  <si>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</si>
  <si>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</si>
  <si>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</si>
  <si>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</si>
  <si>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</si>
  <si>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</si>
  <si>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</si>
  <si>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</si>
  <si>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</si>
  <si>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</si>
  <si>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</si>
  <si>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</si>
  <si>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</si>
  <si>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</si>
  <si>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</si>
  <si>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</si>
  <si>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</si>
  <si>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</si>
  <si>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</si>
  <si>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</si>
  <si>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</si>
  <si>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</si>
  <si>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</si>
  <si>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</si>
  <si>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</si>
  <si>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</si>
  <si>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</si>
  <si>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</si>
  <si>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</si>
  <si>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</si>
  <si>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</si>
  <si>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</si>
  <si>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</si>
  <si>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</si>
  <si>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</si>
  <si>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</si>
  <si>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</si>
  <si>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</si>
  <si>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</si>
  <si>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</si>
  <si>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</si>
  <si>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</si>
  <si>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</si>
  <si>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</si>
  <si>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</si>
  <si>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</si>
  <si>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</si>
  <si>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</si>
  <si>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</si>
  <si>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</si>
  <si>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</si>
  <si>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</si>
  <si>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</si>
  <si>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</si>
  <si>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</si>
  <si>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</si>
  <si>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</si>
  <si>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</si>
  <si>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</si>
  <si>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</si>
  <si>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</si>
  <si>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</si>
  <si>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</si>
  <si>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</si>
  <si>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</si>
  <si>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</si>
  <si>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</si>
  <si>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</si>
  <si>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</si>
  <si>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</si>
  <si>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</si>
  <si>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</si>
  <si>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</si>
  <si>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</si>
  <si>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</si>
  <si>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</si>
  <si>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</si>
  <si>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</si>
  <si>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</si>
  <si>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</si>
  <si>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</si>
  <si>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</si>
  <si>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</si>
  <si>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</si>
  <si>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</si>
  <si>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</si>
  <si>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</si>
  <si>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</si>
  <si>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</si>
  <si>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</si>
  <si>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</si>
  <si>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</si>
  <si>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</si>
  <si>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</si>
  <si>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</si>
  <si>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</si>
  <si>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</si>
  <si>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</si>
  <si>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</si>
  <si>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</si>
  <si>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</si>
  <si>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</si>
  <si>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</si>
  <si>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</si>
  <si>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</si>
  <si>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</si>
  <si>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</si>
  <si>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</si>
  <si>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</si>
  <si>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</si>
  <si>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</si>
  <si>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</si>
  <si>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</si>
  <si>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</si>
  <si>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</si>
  <si>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</si>
  <si>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</si>
  <si>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</si>
  <si>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</si>
  <si>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</si>
  <si>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</si>
  <si>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</si>
  <si>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</si>
  <si>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</si>
  <si>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</si>
  <si>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</si>
  <si>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</si>
  <si>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</si>
  <si>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</si>
  <si>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</si>
  <si>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</si>
  <si>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</si>
  <si>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</si>
  <si>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</si>
  <si>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</si>
  <si>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</si>
  <si>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</si>
  <si>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</si>
  <si>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</si>
  <si>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</si>
  <si>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</si>
  <si>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</si>
  <si>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</si>
  <si>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</si>
  <si>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</si>
  <si>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</si>
  <si>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</si>
  <si>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</si>
  <si>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</si>
  <si>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</si>
  <si>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</si>
  <si>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</si>
  <si>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</si>
  <si>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</si>
  <si>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</si>
  <si>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</si>
  <si>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</si>
  <si>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</si>
  <si>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</si>
  <si>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</si>
  <si>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</si>
  <si>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</si>
  <si>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</si>
  <si>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</si>
  <si>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</si>
  <si>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</si>
  <si>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</si>
  <si>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</si>
  <si>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</si>
  <si>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</si>
  <si>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</si>
  <si>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</si>
  <si>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</si>
  <si>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</si>
  <si>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</si>
  <si>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</si>
  <si>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</si>
  <si>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</si>
  <si>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</si>
  <si>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</si>
  <si>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</si>
  <si>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</si>
  <si>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</si>
  <si>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</si>
  <si>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</si>
  <si>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</si>
  <si>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</si>
  <si>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</si>
  <si>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</si>
  <si>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</si>
  <si>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</si>
  <si>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</si>
  <si>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</si>
  <si>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</si>
  <si>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</si>
  <si>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</si>
  <si>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</si>
  <si>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</si>
  <si>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</si>
  <si>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</si>
  <si>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</si>
  <si>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</si>
  <si>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</si>
  <si>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</si>
  <si>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</si>
  <si>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</si>
  <si>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</si>
  <si>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</si>
  <si>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</si>
  <si>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</si>
  <si>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</si>
  <si>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</si>
  <si>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</si>
  <si>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</si>
  <si>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</si>
  <si>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</si>
  <si>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</si>
  <si>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</si>
  <si>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</si>
  <si>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</si>
  <si>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</si>
  <si>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</si>
  <si>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</si>
  <si>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</si>
  <si>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</si>
  <si>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</si>
  <si>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</si>
  <si>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</si>
  <si>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</si>
  <si>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</si>
  <si>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</si>
  <si>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</si>
  <si>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</si>
  <si>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</si>
  <si>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</si>
  <si>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</si>
  <si>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</si>
  <si>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</si>
  <si>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</si>
  <si>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</si>
  <si>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</si>
  <si>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</si>
  <si>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</si>
  <si>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</si>
  <si>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</si>
  <si>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</si>
  <si>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</si>
  <si>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</si>
  <si>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</si>
  <si>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</si>
  <si>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</si>
  <si>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</si>
  <si>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</si>
  <si>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</si>
  <si>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</si>
  <si>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</si>
  <si>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</si>
  <si>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</si>
  <si>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</si>
  <si>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</si>
  <si>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</si>
  <si>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</si>
  <si>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</si>
  <si>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</si>
  <si>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</si>
  <si>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</si>
  <si>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</si>
  <si>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</si>
  <si>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</si>
  <si>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</si>
  <si>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</si>
  <si>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</si>
  <si>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</si>
  <si>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</si>
  <si>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</si>
  <si>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</si>
  <si>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</si>
  <si>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</si>
  <si>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</si>
  <si>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</si>
  <si>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</si>
  <si>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</si>
  <si>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</si>
  <si>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</si>
  <si>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</si>
  <si>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</si>
  <si>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</si>
  <si>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</si>
  <si>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</si>
  <si>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</si>
  <si>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</si>
  <si>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</si>
  <si>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</si>
  <si>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</si>
  <si>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</si>
  <si>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</si>
  <si>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</si>
  <si>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</si>
  <si>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</si>
  <si>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</si>
  <si>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</si>
  <si>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</si>
  <si>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</si>
  <si>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</si>
  <si>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</si>
  <si>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</si>
  <si>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</si>
  <si>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</si>
  <si>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</si>
  <si>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</si>
  <si>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</si>
  <si>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</si>
  <si>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</si>
  <si>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</si>
  <si>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</si>
  <si>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</si>
  <si>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</si>
  <si>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</si>
  <si>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</si>
  <si>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</si>
  <si>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</si>
  <si>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</si>
  <si>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</si>
  <si>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</si>
  <si>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</si>
  <si>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</si>
  <si>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</si>
  <si>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</si>
  <si>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</si>
  <si>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</si>
  <si>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</si>
  <si>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</si>
  <si>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</si>
  <si>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</si>
  <si>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</si>
  <si>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</si>
  <si>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</si>
  <si>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</si>
  <si>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</si>
  <si>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</si>
  <si>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</si>
  <si>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</si>
  <si>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</si>
  <si>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</si>
  <si>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</si>
  <si>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</si>
  <si>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</si>
  <si>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</si>
  <si>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</si>
  <si>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</si>
  <si>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</si>
  <si>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</si>
  <si>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</si>
  <si>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</si>
  <si>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</si>
  <si>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</si>
  <si>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</si>
  <si>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</si>
  <si>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</si>
  <si>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</si>
  <si>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</si>
  <si>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</si>
  <si>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</si>
  <si>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</si>
  <si>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</si>
  <si>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</si>
  <si>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</si>
  <si>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</si>
  <si>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</si>
  <si>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</si>
  <si>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</si>
  <si>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</si>
  <si>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</si>
  <si>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</si>
  <si>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</si>
  <si>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</si>
  <si>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</si>
  <si>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</si>
  <si>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</si>
  <si>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</si>
  <si>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</si>
  <si>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</si>
  <si>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</si>
  <si>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</si>
  <si>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</si>
  <si>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</si>
  <si>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</si>
  <si>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</si>
  <si>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</si>
  <si>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</si>
  <si>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</si>
  <si>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</si>
  <si>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</si>
  <si>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</si>
  <si>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</si>
  <si>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</si>
  <si>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</si>
  <si>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</si>
  <si>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</si>
  <si>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</si>
  <si>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</si>
  <si>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</si>
  <si>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</si>
  <si>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</si>
  <si>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</si>
  <si>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</si>
  <si>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</si>
  <si>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</si>
  <si>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</si>
  <si>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</si>
  <si>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</si>
  <si>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</si>
  <si>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</si>
  <si>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</si>
  <si>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</si>
  <si>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</si>
  <si>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</si>
  <si>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</si>
  <si>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</si>
  <si>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</si>
  <si>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</si>
  <si>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</si>
  <si>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</si>
  <si>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</si>
  <si>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</si>
  <si>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</si>
  <si>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</si>
  <si>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</si>
  <si>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</si>
  <si>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</si>
  <si>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</si>
  <si>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</si>
  <si>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</si>
  <si>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</si>
  <si>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</si>
  <si>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</si>
  <si>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</si>
  <si>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</si>
  <si>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</si>
  <si>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</si>
  <si>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</si>
  <si>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</si>
  <si>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</si>
  <si>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</si>
  <si>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</si>
  <si>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</si>
  <si>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</si>
  <si>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</si>
  <si>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</si>
  <si>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</si>
  <si>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</si>
  <si>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</si>
  <si>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</si>
  <si>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</si>
  <si>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</si>
  <si>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</si>
  <si>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</si>
  <si>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</si>
  <si>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</si>
  <si>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</si>
  <si>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</si>
  <si>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</si>
  <si>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</si>
  <si>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</si>
  <si>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</si>
  <si>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</si>
  <si>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</si>
  <si>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</si>
  <si>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</si>
  <si>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</si>
  <si>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</si>
  <si>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</si>
  <si>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</si>
  <si>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</si>
  <si>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</si>
  <si>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</si>
  <si>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</si>
  <si>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</si>
  <si>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</si>
  <si>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</si>
  <si>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</si>
  <si>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</si>
  <si>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</si>
  <si>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</si>
  <si>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</si>
  <si>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</si>
  <si>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</si>
  <si>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</si>
  <si>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</si>
  <si>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</si>
  <si>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</si>
  <si>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</si>
  <si>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</si>
  <si>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</si>
  <si>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</si>
  <si>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</si>
  <si>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</si>
  <si>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</si>
  <si>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</si>
  <si>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</si>
  <si>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</si>
  <si>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</si>
  <si>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</si>
  <si>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</si>
  <si>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</si>
  <si>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</si>
  <si>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</si>
  <si>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</si>
  <si>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</si>
  <si>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</si>
  <si>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</si>
  <si>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</si>
  <si>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</si>
  <si>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</si>
  <si>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</si>
  <si>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</si>
  <si>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</si>
  <si>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</si>
  <si>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</si>
  <si>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</si>
  <si>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</si>
  <si>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</si>
  <si>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</si>
  <si>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</si>
  <si>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</si>
  <si>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</si>
  <si>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</si>
  <si>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</si>
  <si>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</si>
  <si>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</si>
  <si>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</si>
  <si>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</si>
  <si>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</si>
  <si>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</si>
  <si>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</si>
  <si>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</si>
  <si>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</si>
  <si>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</si>
  <si>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</si>
  <si>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</si>
  <si>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</si>
  <si>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</si>
  <si>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</si>
  <si>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</si>
  <si>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</si>
  <si>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</si>
  <si>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</si>
  <si>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</si>
  <si>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</si>
  <si>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</si>
  <si>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</si>
  <si>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</si>
  <si>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</si>
  <si>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</si>
  <si>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</si>
  <si>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</si>
  <si>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</si>
  <si>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</si>
  <si>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</si>
  <si>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</si>
  <si>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</si>
  <si>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</si>
  <si>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</si>
  <si>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</si>
  <si>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</si>
  <si>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</si>
  <si>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</si>
  <si>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</si>
  <si>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</si>
  <si>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</si>
  <si>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</si>
  <si>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</si>
  <si>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</si>
  <si>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</si>
  <si>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</si>
  <si>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</si>
  <si>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</si>
  <si>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</si>
  <si>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</si>
  <si>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</si>
  <si>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</si>
  <si>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</si>
  <si>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</si>
  <si>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</si>
  <si>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</si>
  <si>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</si>
  <si>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</si>
  <si>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</si>
  <si>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</si>
  <si>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</si>
  <si>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</si>
  <si>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</si>
  <si>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</si>
  <si>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</si>
  <si>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</si>
  <si>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</si>
  <si>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</si>
  <si>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</si>
  <si>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</si>
  <si>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</si>
  <si>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</si>
  <si>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</si>
  <si>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</si>
  <si>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</si>
  <si>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</si>
  <si>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</si>
  <si>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</si>
  <si>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</si>
  <si>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</si>
  <si>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</si>
  <si>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</si>
  <si>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</si>
  <si>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</si>
  <si>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</si>
  <si>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</si>
  <si>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</si>
  <si>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</si>
  <si>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</si>
  <si>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</si>
  <si>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</si>
  <si>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</si>
  <si>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</si>
  <si>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</si>
  <si>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</si>
  <si>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</si>
  <si>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</si>
  <si>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</si>
  <si>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</si>
  <si>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</si>
  <si>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</si>
  <si>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</si>
  <si>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</si>
  <si>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</si>
  <si>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</si>
  <si>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</si>
  <si>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</si>
  <si>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</si>
  <si>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</si>
  <si>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</si>
  <si>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</si>
  <si>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</si>
  <si>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</si>
  <si>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</si>
  <si>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</si>
  <si>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</si>
  <si>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</si>
  <si>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</si>
  <si>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</si>
  <si>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</si>
  <si>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</si>
  <si>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</si>
  <si>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</si>
  <si>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</si>
  <si>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</si>
  <si>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</si>
  <si>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</si>
  <si>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</si>
  <si>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</si>
  <si>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</si>
  <si>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</si>
  <si>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</si>
  <si>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</si>
  <si>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</si>
  <si>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</si>
  <si>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</si>
  <si>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</si>
  <si>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</si>
  <si>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</si>
  <si>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</si>
  <si>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</si>
  <si>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</si>
  <si>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</si>
  <si>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</si>
  <si>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</si>
  <si>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</si>
  <si>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</si>
  <si>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</si>
  <si>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</si>
  <si>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</si>
  <si>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</si>
  <si>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</si>
  <si>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</si>
  <si>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</si>
  <si>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</si>
  <si>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</si>
  <si>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</si>
  <si>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</si>
  <si>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</si>
  <si>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</si>
  <si>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</si>
  <si>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</si>
  <si>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</si>
  <si>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</si>
  <si>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</si>
  <si>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</si>
  <si>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</si>
  <si>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</si>
  <si>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</si>
  <si>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</si>
  <si>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</si>
  <si>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</si>
  <si>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</si>
  <si>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</si>
  <si>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</si>
  <si>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</si>
  <si>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</si>
  <si>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</si>
  <si>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</si>
  <si>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</si>
  <si>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</si>
  <si>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</si>
  <si>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</si>
  <si>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</si>
  <si>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</si>
  <si>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</si>
  <si>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</si>
  <si>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</si>
  <si>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</si>
  <si>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</si>
  <si>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</si>
  <si>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</si>
  <si>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</si>
  <si>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</si>
  <si>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</si>
  <si>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</si>
  <si>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</si>
  <si>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</si>
  <si>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</si>
  <si>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</si>
  <si>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</si>
  <si>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</si>
  <si>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</si>
  <si>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</si>
  <si>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</si>
  <si>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</si>
  <si>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</si>
  <si>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</si>
  <si>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</si>
  <si>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</si>
  <si>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</si>
  <si>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</si>
  <si>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</si>
  <si>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</si>
  <si>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</si>
  <si>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</si>
  <si>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</si>
  <si>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</si>
  <si>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</si>
  <si>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</si>
  <si>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</si>
  <si>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</si>
  <si>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</si>
  <si>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</si>
  <si>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</si>
  <si>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</si>
  <si>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</si>
  <si>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</si>
  <si>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</si>
  <si>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</si>
  <si>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</si>
  <si>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</si>
  <si>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</si>
  <si>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</si>
  <si>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</si>
  <si>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</si>
  <si>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</si>
  <si>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</si>
  <si>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</si>
  <si>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</si>
  <si>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</si>
  <si>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</si>
  <si>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</si>
  <si>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</si>
  <si>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</si>
  <si>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</si>
  <si>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</si>
  <si>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</si>
  <si>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</si>
  <si>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</si>
  <si>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</si>
  <si>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</si>
  <si>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</si>
  <si>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</si>
  <si>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</si>
  <si>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</si>
  <si>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</si>
  <si>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</si>
  <si>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</si>
  <si>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</si>
  <si>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</si>
  <si>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</si>
  <si>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</si>
  <si>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</si>
  <si>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</si>
  <si>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</si>
  <si>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</si>
  <si>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</si>
  <si>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</si>
  <si>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</si>
  <si>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</si>
  <si>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</si>
  <si>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</si>
  <si>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</si>
  <si>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</si>
  <si>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</si>
  <si>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</si>
  <si>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</si>
  <si>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</si>
  <si>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</si>
  <si>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</si>
  <si>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</si>
  <si>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</si>
  <si>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</si>
  <si>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</si>
  <si>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</si>
  <si>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</si>
  <si>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</si>
  <si>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</si>
  <si>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</si>
  <si>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</si>
  <si>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</si>
  <si>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</si>
  <si>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</si>
  <si>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</si>
  <si>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</si>
  <si>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</si>
  <si>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</si>
  <si>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</si>
  <si>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</si>
  <si>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</si>
  <si>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</si>
  <si>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</si>
  <si>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</si>
  <si>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</si>
  <si>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</si>
  <si>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</si>
  <si>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</si>
  <si>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</si>
  <si>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</si>
  <si>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</si>
  <si>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</si>
  <si>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</si>
  <si>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</si>
  <si>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</si>
  <si>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</si>
  <si>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</si>
  <si>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</si>
  <si>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</si>
  <si>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</si>
  <si>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</si>
  <si>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</si>
  <si>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</si>
  <si>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</si>
  <si>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</si>
  <si>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</si>
  <si>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</si>
  <si>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</si>
  <si>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</si>
  <si>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</si>
  <si>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</si>
  <si>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</si>
  <si>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</si>
  <si>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</si>
  <si>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</si>
  <si>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</si>
  <si>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</si>
  <si>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</si>
  <si>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</si>
  <si>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</si>
  <si>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</si>
  <si>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</si>
  <si>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</si>
  <si>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</si>
  <si>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</si>
  <si>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</si>
  <si>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</si>
  <si>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</si>
  <si>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</si>
  <si>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</si>
  <si>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</si>
  <si>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</si>
  <si>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</si>
  <si>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</si>
  <si>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</si>
  <si>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</si>
  <si>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</si>
  <si>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</si>
  <si>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</si>
  <si>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</si>
  <si>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</si>
  <si>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</si>
  <si>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</si>
  <si>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</si>
  <si>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</si>
  <si>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</si>
  <si>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</si>
  <si>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</si>
  <si>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</si>
  <si>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</si>
  <si>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</si>
  <si>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</si>
  <si>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</si>
  <si>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</si>
  <si>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</si>
  <si>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</si>
  <si>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</si>
  <si>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</si>
  <si>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</si>
  <si>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</si>
  <si>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</si>
  <si>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</si>
  <si>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</si>
  <si>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</si>
  <si>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</si>
  <si>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</si>
  <si>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</si>
  <si>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</si>
  <si>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</si>
  <si>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</si>
  <si>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</si>
  <si>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</si>
  <si>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</si>
  <si>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</si>
  <si>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</si>
  <si>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</si>
  <si>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</si>
  <si>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</si>
  <si>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</si>
  <si>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</si>
  <si>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</si>
  <si>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</si>
  <si>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</si>
  <si>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</si>
  <si>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</si>
  <si>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</si>
  <si>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</si>
  <si>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</si>
  <si>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</si>
  <si>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</si>
  <si>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</si>
  <si>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</si>
  <si>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</si>
  <si>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</si>
  <si>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</si>
  <si>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</si>
  <si>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</si>
  <si>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</si>
  <si>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</si>
  <si>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</si>
  <si>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</si>
  <si>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</si>
  <si>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</si>
  <si>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</si>
  <si>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</si>
  <si>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</si>
  <si>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</si>
  <si>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</si>
  <si>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</si>
  <si>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</si>
  <si>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</si>
  <si>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</si>
  <si>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</si>
  <si>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</si>
  <si>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</si>
  <si>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</si>
  <si>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</si>
  <si>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</si>
  <si>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</si>
  <si>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</si>
  <si>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</si>
  <si>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</si>
  <si>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</si>
  <si>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</si>
  <si>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</si>
  <si>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</si>
  <si>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</si>
  <si>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</si>
  <si>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</si>
  <si>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</si>
  <si>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</si>
  <si>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</si>
  <si>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</si>
  <si>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</si>
  <si>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</si>
  <si>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</si>
  <si>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</si>
  <si>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</si>
  <si>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</si>
  <si>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</si>
  <si>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</si>
  <si>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</si>
  <si>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</si>
  <si>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</si>
  <si>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</si>
  <si>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</si>
  <si>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</si>
  <si>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</si>
  <si>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</si>
  <si>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</si>
  <si>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</si>
  <si>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</si>
  <si>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</si>
  <si>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</si>
  <si>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</si>
  <si>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</si>
  <si>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</si>
  <si>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</si>
  <si>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</si>
  <si>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</si>
  <si>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</si>
  <si>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</si>
  <si>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</si>
  <si>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</si>
  <si>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</si>
  <si>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</si>
  <si>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</si>
  <si>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</si>
  <si>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</si>
  <si>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</si>
  <si>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</si>
  <si>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</si>
  <si>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</si>
  <si>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</si>
  <si>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</si>
  <si>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</si>
  <si>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</si>
  <si>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</si>
  <si>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</si>
  <si>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</si>
  <si>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</si>
  <si>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</si>
  <si>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</si>
  <si>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</si>
  <si>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</si>
  <si>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</si>
  <si>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</si>
  <si>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</si>
  <si>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</si>
  <si>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</si>
  <si>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</si>
  <si>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</si>
  <si>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</si>
  <si>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</si>
  <si>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</si>
  <si>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</si>
  <si>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</si>
  <si>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</si>
  <si>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</si>
  <si>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</si>
  <si>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</si>
  <si>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</si>
  <si>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</si>
  <si>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</si>
  <si>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</si>
  <si>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</si>
  <si>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</si>
  <si>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</si>
  <si>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</si>
  <si>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</si>
  <si>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</si>
  <si>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</si>
  <si>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</si>
  <si>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</si>
  <si>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</si>
  <si>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</si>
  <si>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</si>
  <si>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</si>
  <si>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</si>
  <si>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</si>
  <si>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</si>
  <si>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</si>
  <si>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</si>
  <si>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</si>
  <si>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</si>
  <si>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</si>
  <si>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</si>
  <si>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</si>
  <si>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</si>
  <si>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</si>
  <si>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</si>
  <si>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</si>
  <si>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</si>
  <si>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</si>
  <si>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</si>
  <si>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</si>
  <si>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</si>
  <si>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</si>
  <si>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</si>
  <si>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</si>
  <si>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</si>
  <si>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</si>
  <si>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</si>
  <si>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</si>
  <si>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</si>
  <si>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</si>
  <si>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</si>
  <si>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</si>
  <si>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</si>
  <si>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</si>
  <si>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</si>
  <si>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</si>
  <si>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</si>
  <si>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</si>
  <si>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</si>
  <si>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</si>
  <si>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</si>
  <si>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</si>
  <si>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</si>
  <si>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</si>
  <si>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</si>
  <si>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</si>
  <si>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</si>
  <si>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</si>
  <si>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</si>
  <si>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</si>
  <si>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</si>
  <si>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</si>
  <si>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</si>
  <si>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</si>
  <si>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</si>
  <si>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</si>
  <si>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</si>
  <si>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</si>
  <si>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</si>
  <si>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</si>
  <si>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</si>
  <si>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</si>
  <si>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</si>
  <si>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</si>
  <si>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</si>
  <si>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</si>
  <si>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</si>
  <si>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</si>
  <si>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</si>
  <si>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</si>
  <si>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</si>
  <si>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</si>
  <si>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</si>
  <si>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</si>
  <si>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</si>
  <si>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</si>
  <si>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</si>
  <si>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</si>
  <si>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</si>
  <si>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</si>
  <si>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</si>
  <si>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</si>
  <si>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</si>
  <si>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</si>
  <si>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</si>
  <si>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</si>
  <si>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</si>
  <si>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</si>
  <si>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</si>
  <si>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</si>
  <si>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</si>
  <si>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</si>
  <si>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</si>
  <si>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</si>
  <si>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</si>
  <si>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</si>
  <si>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</si>
  <si>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</si>
  <si>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</si>
  <si>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</si>
  <si>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</si>
  <si>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</si>
  <si>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</si>
  <si>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</si>
  <si>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</si>
  <si>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</si>
  <si>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</si>
  <si>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</si>
  <si>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</si>
  <si>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</si>
  <si>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</si>
  <si>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</si>
  <si>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</si>
  <si>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</si>
  <si>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</si>
  <si>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</si>
  <si>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</si>
  <si>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</si>
  <si>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</si>
  <si>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</si>
  <si>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</si>
  <si>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</si>
  <si>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</si>
  <si>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</si>
  <si>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</si>
  <si>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</si>
  <si>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</si>
  <si>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</si>
  <si>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</si>
  <si>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</si>
  <si>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</si>
  <si>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</si>
  <si>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</si>
  <si>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</si>
  <si>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</si>
  <si>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</si>
  <si>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</si>
  <si>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</si>
  <si>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</si>
  <si>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</si>
  <si>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</si>
  <si>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</si>
  <si>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</si>
  <si>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</si>
  <si>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</si>
  <si>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</si>
  <si>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</si>
  <si>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</si>
  <si>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</si>
  <si>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</si>
  <si>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</si>
  <si>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</si>
  <si>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</si>
  <si>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</si>
  <si>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</si>
  <si>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</si>
  <si>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</si>
  <si>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</si>
  <si>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</si>
  <si>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</si>
  <si>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</si>
  <si>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</si>
  <si>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</si>
  <si>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</si>
  <si>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</si>
  <si>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</si>
  <si>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</si>
  <si>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</si>
  <si>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</si>
  <si>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</si>
  <si>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</si>
  <si>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</si>
  <si>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</si>
  <si>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</si>
  <si>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</si>
  <si>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</si>
  <si>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</si>
  <si>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</si>
  <si>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</si>
  <si>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</si>
  <si>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</si>
  <si>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</si>
  <si>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</si>
  <si>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</si>
  <si>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</si>
  <si>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</si>
  <si>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</si>
  <si>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</si>
  <si>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</si>
  <si>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</si>
  <si>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</si>
  <si>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</si>
  <si>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</si>
  <si>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</si>
  <si>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</si>
  <si>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</si>
  <si>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</si>
  <si>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</si>
  <si>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</si>
  <si>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</si>
  <si>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</si>
  <si>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</si>
  <si>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</si>
  <si>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</si>
  <si>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</si>
  <si>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</si>
  <si>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</si>
  <si>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</si>
  <si>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</si>
  <si>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</si>
  <si>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</si>
  <si>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</si>
  <si>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</si>
  <si>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</si>
  <si>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</si>
  <si>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</si>
  <si>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</si>
  <si>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</si>
  <si>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</si>
  <si>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</si>
  <si>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</si>
  <si>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</si>
  <si>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</si>
  <si>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</si>
  <si>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</si>
  <si>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</si>
  <si>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</si>
  <si>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</si>
  <si>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</si>
  <si>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</si>
  <si>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</si>
  <si>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</si>
  <si>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</si>
  <si>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</si>
  <si>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</si>
  <si>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</si>
  <si>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</si>
  <si>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</si>
  <si>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</si>
  <si>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</si>
  <si>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</si>
  <si>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</si>
  <si>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</si>
  <si>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</si>
  <si>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</si>
  <si>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</si>
  <si>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</si>
  <si>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</si>
  <si>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</si>
  <si>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</si>
  <si>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</si>
  <si>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</si>
  <si>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</si>
  <si>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</si>
  <si>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</si>
  <si>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</si>
  <si>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</si>
  <si>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</si>
  <si>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</si>
  <si>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</si>
  <si>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</si>
  <si>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</si>
  <si>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</si>
  <si>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</si>
  <si>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</si>
  <si>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</si>
  <si>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</si>
  <si>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</si>
  <si>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</si>
  <si>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</si>
  <si>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</si>
  <si>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</si>
  <si>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</si>
  <si>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</si>
  <si>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</si>
  <si>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</si>
  <si>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</si>
  <si>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</si>
  <si>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</si>
  <si>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</si>
  <si>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</si>
  <si>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</si>
  <si>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</si>
  <si>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</si>
  <si>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</si>
  <si>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</si>
  <si>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</si>
  <si>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</si>
  <si>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</si>
  <si>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</si>
  <si>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</si>
  <si>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</si>
  <si>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</si>
  <si>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</si>
  <si>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</si>
  <si>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</si>
  <si>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</si>
  <si>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</si>
  <si>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</si>
  <si>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</si>
  <si>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</si>
  <si>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</si>
  <si>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</si>
  <si>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</si>
  <si>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</si>
  <si>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</si>
  <si>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</si>
  <si>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</si>
  <si>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</si>
  <si>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</si>
  <si>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</si>
  <si>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</si>
  <si>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</si>
  <si>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</si>
  <si>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</si>
  <si>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</si>
  <si>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</si>
  <si>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</si>
  <si>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</si>
  <si>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</si>
  <si>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</si>
  <si>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</si>
  <si>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</si>
  <si>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</si>
  <si>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</si>
  <si>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</si>
  <si>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</si>
  <si>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</si>
  <si>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</si>
  <si>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</si>
  <si>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</si>
  <si>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</si>
  <si>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</si>
  <si>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</si>
  <si>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</si>
  <si>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</si>
  <si>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</si>
  <si>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</si>
  <si>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</si>
  <si>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</si>
  <si>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</si>
  <si>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</si>
  <si>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</si>
  <si>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</si>
  <si>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</si>
  <si>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</si>
  <si>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</si>
  <si>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</si>
  <si>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</si>
  <si>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</si>
  <si>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</si>
  <si>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</si>
  <si>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</si>
  <si>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</si>
  <si>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</si>
  <si>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</si>
  <si>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</si>
  <si>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</si>
  <si>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</si>
  <si>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</si>
  <si>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</si>
  <si>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</si>
  <si>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</si>
  <si>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</si>
  <si>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</si>
  <si>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</si>
  <si>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</si>
  <si>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</si>
  <si>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</si>
  <si>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</si>
  <si>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</si>
  <si>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</si>
  <si>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</si>
  <si>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</si>
  <si>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</si>
  <si>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</si>
  <si>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</si>
  <si>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</si>
  <si>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</si>
  <si>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</si>
  <si>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</si>
  <si>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</si>
  <si>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</si>
  <si>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</si>
  <si>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</si>
  <si>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</si>
  <si>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</si>
  <si>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</si>
  <si>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</si>
  <si>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</si>
  <si>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</si>
  <si>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</si>
  <si>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</si>
  <si>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</si>
  <si>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</si>
  <si>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</si>
  <si>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</si>
  <si>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</si>
  <si>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</si>
  <si>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</si>
  <si>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</si>
  <si>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</si>
  <si>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</si>
  <si>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</si>
  <si>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</si>
  <si>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</si>
  <si>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</si>
  <si>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</si>
  <si>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</si>
  <si>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</si>
  <si>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</si>
  <si>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</si>
  <si>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</si>
  <si>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</si>
  <si>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</si>
  <si>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</si>
  <si>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</si>
  <si>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</si>
  <si>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</si>
  <si>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</si>
  <si>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</si>
  <si>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</si>
  <si>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</si>
  <si>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</si>
  <si>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</si>
  <si>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</si>
  <si>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</si>
  <si>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</si>
  <si>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</si>
  <si>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</si>
  <si>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</si>
  <si>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</si>
  <si>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</si>
  <si>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</si>
  <si>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</si>
  <si>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</si>
  <si>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</si>
  <si>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</si>
  <si>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</si>
  <si>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</si>
  <si>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</si>
  <si>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</si>
  <si>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</si>
  <si>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</si>
  <si>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</si>
  <si>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</si>
  <si>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</si>
  <si>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</si>
  <si>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</si>
  <si>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</si>
  <si>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</si>
  <si>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</si>
  <si>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</si>
  <si>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</si>
  <si>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</si>
  <si>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</si>
  <si>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</si>
  <si>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</si>
  <si>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</si>
  <si>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</si>
  <si>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</si>
  <si>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</si>
  <si>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</si>
  <si>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</si>
  <si>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</si>
  <si>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</si>
  <si>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</si>
  <si>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</si>
  <si>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</si>
  <si>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</si>
  <si>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</si>
  <si>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</si>
  <si>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</si>
  <si>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</si>
  <si>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</si>
  <si>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</si>
  <si>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</si>
  <si>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</si>
  <si>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</si>
  <si>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</si>
  <si>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</si>
  <si>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</si>
  <si>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</si>
  <si>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</si>
  <si>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</si>
  <si>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</si>
  <si>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</si>
  <si>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</si>
  <si>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</si>
  <si>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</si>
  <si>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</si>
  <si>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</si>
  <si>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</si>
  <si>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</si>
  <si>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</si>
  <si>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</si>
  <si>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</si>
  <si>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</si>
  <si>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</si>
  <si>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</si>
  <si>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</si>
  <si>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</si>
  <si>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</si>
  <si>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</si>
  <si>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</si>
  <si>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</si>
  <si>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</si>
  <si>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</si>
  <si>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</si>
  <si>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</si>
  <si>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</si>
  <si>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</si>
  <si>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</si>
  <si>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</si>
  <si>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</si>
  <si>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</si>
  <si>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</si>
  <si>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</si>
  <si>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</si>
  <si>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</si>
  <si>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</si>
  <si>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</si>
  <si>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</si>
  <si>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</si>
  <si>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</si>
  <si>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</si>
  <si>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</si>
  <si>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</si>
  <si>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</si>
  <si>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</si>
  <si>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</si>
  <si>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</si>
  <si>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</si>
  <si>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</si>
  <si>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</si>
  <si>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</si>
  <si>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</si>
  <si>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</si>
  <si>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</si>
  <si>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</si>
  <si>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</si>
  <si>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</si>
  <si>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</si>
  <si>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</si>
  <si>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</si>
  <si>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</si>
  <si>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</si>
  <si>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</si>
  <si>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</si>
  <si>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</si>
  <si>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</si>
  <si>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</si>
  <si>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</si>
  <si>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</si>
  <si>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</si>
  <si>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</si>
  <si>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</si>
  <si>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</si>
  <si>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</si>
  <si>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</si>
  <si>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</si>
  <si>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</si>
  <si>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</si>
  <si>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</si>
  <si>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</si>
  <si>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</si>
  <si>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</si>
  <si>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</si>
  <si>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</si>
  <si>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</si>
  <si>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</si>
  <si>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</si>
  <si>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</si>
  <si>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</si>
  <si>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</si>
  <si>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</si>
  <si>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</si>
  <si>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</si>
  <si>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</si>
  <si>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</si>
  <si>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</si>
  <si>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</si>
  <si>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</si>
  <si>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</si>
  <si>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</si>
  <si>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</si>
  <si>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</si>
  <si>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</si>
  <si>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</si>
  <si>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</si>
  <si>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</si>
  <si>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</si>
  <si>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</si>
  <si>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</si>
  <si>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</si>
  <si>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</si>
  <si>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</si>
  <si>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</si>
  <si>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</si>
  <si>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</si>
  <si>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</si>
  <si>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</si>
  <si>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</si>
  <si>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</si>
  <si>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</si>
  <si>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</si>
  <si>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</si>
  <si>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</si>
  <si>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</si>
  <si>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</si>
  <si>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</si>
  <si>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</si>
  <si>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</si>
  <si>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</si>
  <si>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</si>
  <si>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</si>
  <si>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</si>
  <si>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</si>
  <si>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</si>
  <si>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</si>
  <si>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</si>
  <si>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</si>
  <si>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</si>
  <si>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</si>
  <si>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</si>
  <si>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</si>
  <si>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</si>
  <si>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</si>
  <si>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</si>
  <si>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</si>
  <si>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</si>
  <si>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</si>
  <si>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</si>
  <si>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</si>
  <si>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</si>
  <si>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</si>
  <si>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</si>
  <si>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</si>
  <si>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</si>
  <si>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</si>
  <si>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</si>
  <si>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</si>
  <si>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</si>
  <si>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</si>
  <si>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</si>
  <si>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</si>
  <si>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</si>
  <si>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</si>
  <si>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</si>
  <si>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</si>
  <si>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</si>
  <si>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</si>
  <si>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</si>
  <si>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</si>
  <si>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</si>
  <si>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</si>
  <si>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</si>
  <si>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</si>
  <si>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</si>
  <si>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</si>
  <si>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</si>
  <si>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</si>
  <si>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</si>
  <si>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</si>
  <si>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</si>
  <si>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</si>
  <si>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</si>
  <si>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</si>
  <si>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</si>
  <si>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</si>
  <si>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</si>
  <si>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</si>
  <si>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</si>
  <si>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</si>
  <si>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</si>
  <si>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</si>
  <si>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</si>
  <si>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</si>
  <si>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</si>
  <si>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</si>
  <si>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</si>
  <si>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</si>
  <si>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</si>
  <si>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</si>
  <si>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</si>
  <si>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</si>
  <si>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</si>
  <si>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</si>
  <si>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</si>
  <si>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</si>
  <si>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</si>
  <si>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</si>
  <si>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</si>
  <si>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</si>
  <si>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</si>
  <si>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</si>
  <si>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</si>
  <si>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</si>
  <si>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</si>
  <si>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</si>
  <si>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</si>
  <si>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</si>
  <si>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</si>
  <si>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</si>
  <si>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</si>
  <si>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</si>
  <si>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</si>
  <si>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</si>
  <si>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</si>
  <si>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</si>
  <si>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</si>
  <si>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</si>
  <si>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</si>
  <si>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</si>
  <si>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</si>
  <si>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</si>
  <si>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</si>
  <si>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</si>
  <si>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</si>
  <si>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</si>
  <si>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</si>
  <si>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</si>
  <si>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</si>
  <si>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</si>
  <si>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</si>
  <si>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</si>
  <si>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</si>
  <si>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</si>
  <si>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</si>
  <si>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</si>
  <si>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</si>
  <si>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</si>
  <si>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</si>
  <si>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</si>
  <si>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</si>
  <si>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</si>
  <si>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</si>
  <si>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</si>
  <si>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</si>
  <si>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</si>
  <si>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</si>
  <si>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</si>
  <si>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</si>
  <si>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</si>
  <si>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</si>
  <si>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</si>
  <si>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</si>
  <si>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</si>
  <si>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</si>
  <si>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</si>
  <si>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</si>
  <si>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</si>
  <si>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</si>
  <si>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</si>
  <si>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</si>
  <si>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</si>
  <si>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</si>
  <si>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</si>
  <si>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</si>
  <si>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</si>
  <si>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</si>
  <si>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</si>
  <si>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</si>
  <si>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</si>
  <si>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</si>
  <si>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</si>
  <si>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</si>
  <si>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</si>
  <si>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</si>
  <si>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</si>
  <si>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</si>
  <si>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</si>
  <si>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</si>
  <si>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</si>
  <si>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</si>
  <si>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</si>
  <si>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</si>
  <si>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</si>
  <si>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</si>
  <si>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</si>
  <si>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</si>
  <si>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</si>
  <si>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</si>
  <si>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</si>
  <si>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</si>
  <si>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</si>
  <si>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</si>
  <si>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</si>
  <si>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</si>
  <si>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</si>
  <si>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</si>
  <si>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</si>
  <si>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</si>
  <si>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</si>
  <si>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</si>
  <si>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</si>
  <si>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</si>
  <si>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</si>
  <si>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</si>
  <si>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</si>
  <si>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</si>
  <si>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</si>
  <si>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</si>
  <si>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</si>
  <si>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</si>
  <si>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</si>
  <si>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</si>
  <si>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</si>
  <si>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</si>
  <si>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</si>
  <si>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</si>
  <si>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</si>
  <si>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</si>
  <si>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</si>
  <si>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</si>
  <si>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</si>
  <si>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</si>
  <si>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</si>
  <si>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</si>
  <si>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</si>
  <si>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</si>
  <si>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</si>
  <si>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</si>
  <si>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</si>
  <si>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</si>
  <si>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</si>
  <si>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</si>
  <si>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</si>
  <si>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</si>
  <si>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</si>
  <si>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</si>
  <si>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</si>
  <si>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</si>
  <si>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</si>
  <si>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</si>
  <si>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</si>
  <si>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</si>
  <si>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</si>
  <si>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</si>
  <si>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</si>
  <si>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</si>
  <si>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</si>
  <si>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</si>
  <si>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</si>
  <si>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</si>
  <si>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</si>
  <si>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</si>
  <si>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</si>
  <si>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</si>
  <si>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</si>
  <si>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</si>
  <si>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</si>
  <si>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</si>
  <si>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</si>
  <si>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</si>
  <si>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</si>
  <si>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</si>
  <si>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</si>
  <si>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</si>
  <si>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</si>
  <si>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</si>
  <si>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</si>
  <si>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</si>
  <si>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</si>
  <si>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</si>
  <si>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</si>
  <si>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</si>
  <si>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</si>
  <si>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</si>
  <si>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</si>
  <si>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</si>
  <si>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</si>
  <si>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</si>
  <si>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</si>
  <si>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</si>
  <si>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</si>
  <si>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</si>
  <si>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</si>
  <si>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</si>
  <si>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</si>
  <si>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</si>
  <si>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</si>
  <si>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</si>
  <si>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</si>
  <si>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</si>
  <si>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</si>
  <si>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</si>
  <si>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</si>
  <si>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</si>
  <si>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</si>
  <si>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</si>
  <si>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</si>
  <si>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</si>
  <si>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</si>
  <si>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</si>
  <si>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</si>
  <si>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</si>
  <si>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</si>
  <si>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</si>
  <si>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</si>
  <si>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</si>
  <si>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</si>
  <si>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</si>
  <si>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</si>
  <si>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</si>
  <si>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</si>
  <si>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</si>
  <si>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</si>
  <si>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</si>
  <si>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</si>
  <si>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</si>
  <si>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</si>
  <si>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</si>
  <si>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</si>
  <si>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</si>
  <si>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</si>
  <si>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</si>
  <si>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</si>
  <si>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</si>
  <si>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</si>
  <si>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</si>
  <si>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</si>
  <si>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</si>
  <si>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</si>
  <si>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</si>
  <si>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</si>
  <si>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</si>
  <si>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</si>
  <si>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</si>
  <si>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</si>
  <si>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</si>
  <si>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</si>
  <si>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</si>
  <si>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</si>
  <si>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</si>
  <si>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</si>
  <si>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</si>
  <si>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</si>
  <si>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</si>
  <si>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</si>
  <si>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</si>
  <si>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</si>
  <si>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</si>
  <si>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</si>
  <si>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</si>
  <si>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</si>
  <si>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</si>
  <si>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</si>
  <si>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</si>
  <si>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</si>
  <si>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</si>
  <si>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</si>
  <si>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</si>
  <si>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</si>
  <si>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</si>
  <si>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</si>
  <si>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</si>
  <si>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</si>
  <si>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</si>
  <si>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</si>
  <si>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</si>
  <si>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</si>
  <si>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</si>
  <si>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</si>
  <si>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</si>
  <si>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</si>
  <si>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</si>
  <si>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</si>
  <si>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</si>
  <si>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</si>
  <si>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</si>
  <si>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</si>
  <si>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</si>
  <si>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</si>
  <si>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</si>
  <si>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</si>
  <si>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</si>
  <si>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</si>
  <si>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</si>
  <si>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</si>
  <si>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</si>
  <si>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</si>
  <si>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</si>
  <si>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</si>
  <si>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</si>
  <si>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</si>
  <si>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</si>
  <si>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</si>
  <si>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</si>
  <si>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</si>
  <si>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</si>
  <si>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</si>
  <si>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</si>
  <si>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</si>
  <si>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</si>
  <si>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</si>
  <si>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</si>
  <si>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</si>
  <si>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</si>
  <si>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</si>
  <si>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</si>
  <si>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</si>
  <si>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</si>
  <si>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</si>
  <si>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</si>
  <si>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</si>
  <si>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</si>
  <si>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</si>
  <si>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</si>
  <si>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</si>
  <si>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</si>
  <si>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</si>
  <si>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</si>
  <si>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</si>
  <si>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</si>
  <si>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</si>
  <si>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</si>
  <si>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</si>
  <si>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</si>
  <si>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</si>
  <si>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</si>
  <si>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</si>
  <si>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</si>
  <si>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</si>
  <si>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</si>
  <si>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</si>
  <si>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</si>
  <si>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</si>
  <si>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</si>
  <si>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</si>
  <si>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</si>
  <si>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</si>
  <si>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</si>
  <si>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</si>
  <si>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</si>
  <si>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</si>
  <si>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</si>
  <si>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</si>
  <si>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</si>
  <si>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</si>
  <si>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</si>
  <si>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</si>
  <si>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</si>
  <si>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</si>
  <si>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</si>
  <si>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</si>
  <si>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</si>
  <si>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</si>
  <si>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</si>
  <si>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</si>
  <si>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</si>
  <si>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</si>
  <si>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</si>
  <si>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</si>
  <si>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</si>
  <si>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</si>
  <si>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</si>
  <si>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</si>
  <si>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</si>
  <si>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</si>
  <si>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</si>
  <si>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</si>
  <si>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</si>
  <si>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</si>
  <si>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</si>
  <si>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</si>
  <si>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</si>
  <si>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</si>
  <si>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</si>
  <si>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</si>
  <si>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</si>
  <si>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</si>
  <si>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</si>
  <si>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</si>
  <si>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</si>
  <si>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</si>
  <si>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</si>
  <si>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</si>
  <si>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</si>
  <si>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</si>
  <si>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</si>
  <si>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</si>
  <si>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</si>
  <si>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</si>
  <si>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</si>
  <si>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</si>
  <si>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</si>
  <si>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</si>
  <si>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</si>
  <si>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</si>
  <si>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</si>
  <si>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</si>
  <si>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</si>
  <si>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</si>
  <si>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</si>
  <si>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</si>
  <si>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</si>
  <si>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</si>
  <si>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</si>
  <si>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</si>
  <si>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</si>
  <si>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</si>
  <si>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</si>
  <si>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</si>
  <si>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</si>
  <si>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</si>
  <si>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</si>
  <si>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</si>
  <si>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</si>
  <si>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</si>
  <si>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</si>
  <si>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</si>
  <si>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</si>
  <si>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</si>
  <si>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</si>
  <si>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</si>
  <si>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</si>
  <si>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</si>
  <si>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</si>
  <si>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</si>
  <si>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</si>
  <si>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</si>
  <si>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</si>
  <si>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</si>
  <si>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</si>
  <si>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</si>
  <si>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</si>
  <si>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</si>
  <si>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</si>
  <si>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</si>
  <si>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</si>
  <si>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</si>
  <si>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</si>
  <si>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</si>
  <si>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</si>
  <si>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</si>
  <si>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</si>
  <si>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</si>
  <si>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</si>
  <si>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</si>
  <si>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</si>
  <si>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</si>
  <si>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</si>
  <si>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</si>
  <si>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</si>
  <si>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</si>
  <si>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</si>
  <si>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</si>
  <si>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</si>
  <si>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</si>
  <si>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</si>
  <si>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</si>
  <si>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</si>
  <si>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</si>
  <si>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</si>
  <si>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</si>
  <si>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</si>
  <si>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</si>
  <si>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</si>
  <si>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</si>
  <si>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</si>
  <si>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</si>
  <si>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</si>
  <si>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</si>
  <si>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</si>
  <si>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</si>
  <si>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</si>
  <si>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</si>
  <si>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</si>
  <si>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</si>
  <si>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</si>
  <si>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</si>
  <si>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</si>
  <si>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</si>
  <si>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</si>
  <si>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</si>
  <si>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</si>
  <si>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</si>
  <si>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</si>
  <si>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</si>
  <si>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</si>
  <si>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</si>
  <si>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</si>
  <si>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</si>
  <si>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</si>
  <si>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</si>
  <si>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</si>
  <si>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</si>
  <si>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</si>
  <si>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</si>
  <si>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</si>
  <si>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</si>
  <si>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</si>
  <si>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</si>
  <si>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</si>
  <si>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</si>
  <si>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</si>
  <si>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</si>
  <si>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</si>
  <si>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</si>
  <si>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</si>
  <si>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</si>
  <si>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</si>
  <si>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</si>
  <si>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</si>
  <si>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</si>
  <si>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</si>
  <si>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</si>
  <si>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</si>
  <si>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</si>
  <si>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</si>
  <si>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</si>
  <si>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</si>
  <si>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</si>
  <si>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</si>
  <si>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</si>
  <si>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</si>
  <si>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</si>
  <si>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</si>
  <si>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</si>
  <si>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</si>
  <si>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</si>
  <si>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</si>
  <si>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</si>
  <si>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</si>
  <si>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</si>
  <si>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</si>
  <si>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</si>
  <si>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</si>
  <si>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</si>
  <si>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</si>
  <si>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</si>
  <si>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</si>
  <si>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</si>
  <si>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</si>
  <si>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</si>
  <si>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</si>
  <si>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</si>
  <si>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</si>
  <si>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</si>
  <si>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</si>
  <si>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</si>
  <si>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</si>
  <si>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</si>
  <si>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</si>
  <si>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</si>
  <si>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</si>
  <si>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</si>
  <si>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</si>
  <si>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</si>
  <si>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</si>
  <si>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</si>
  <si>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</si>
  <si>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</si>
  <si>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</si>
  <si>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</si>
  <si>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</si>
  <si>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</si>
  <si>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</si>
  <si>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</si>
  <si>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</si>
  <si>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</si>
  <si>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</si>
  <si>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</si>
  <si>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</si>
  <si>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</si>
  <si>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</si>
  <si>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</si>
  <si>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</si>
  <si>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</si>
  <si>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</si>
  <si>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</si>
  <si>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</si>
  <si>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</si>
  <si>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</si>
  <si>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</si>
  <si>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</si>
  <si>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</si>
  <si>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</si>
  <si>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</si>
  <si>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</si>
  <si>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</si>
  <si>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</si>
  <si>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</si>
  <si>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</si>
  <si>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</si>
  <si>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</si>
  <si>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</si>
  <si>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</si>
  <si>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</si>
  <si>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</si>
  <si>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</si>
  <si>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</si>
  <si>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</si>
  <si>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</si>
  <si>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</si>
  <si>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</si>
  <si>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</si>
  <si>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</si>
  <si>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</si>
  <si>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</si>
  <si>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</si>
  <si>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</si>
  <si>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</si>
  <si>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</si>
  <si>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</si>
  <si>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</si>
  <si>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</si>
  <si>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</si>
  <si>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</si>
  <si>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</si>
  <si>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</si>
  <si>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</si>
  <si>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</si>
  <si>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</si>
  <si>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</si>
  <si>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</si>
  <si>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</si>
  <si>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</si>
  <si>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</si>
  <si>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</si>
  <si>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</si>
  <si>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</si>
  <si>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</si>
  <si>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</si>
  <si>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</si>
  <si>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</si>
  <si>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</si>
  <si>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</si>
  <si>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</si>
  <si>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</si>
  <si>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</si>
  <si>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</si>
  <si>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</si>
  <si>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</si>
  <si>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</si>
  <si>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</si>
  <si>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</si>
  <si>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</si>
  <si>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</si>
  <si>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</si>
  <si>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</si>
  <si>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</si>
  <si>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</si>
  <si>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</si>
  <si>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</si>
  <si>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</si>
  <si>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</si>
  <si>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</si>
  <si>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</si>
  <si>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</si>
  <si>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</si>
  <si>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</si>
  <si>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</si>
  <si>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</si>
  <si>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</si>
  <si>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</si>
  <si>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</si>
  <si>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</si>
  <si>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</si>
  <si>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</si>
  <si>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</si>
  <si>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</si>
  <si>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</si>
  <si>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</si>
  <si>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</si>
  <si>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</si>
  <si>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</si>
  <si>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</si>
  <si>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</si>
  <si>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</si>
  <si>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</si>
  <si>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</si>
  <si>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</si>
  <si>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</si>
  <si>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</si>
  <si>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</si>
  <si>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</si>
  <si>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</si>
  <si>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</si>
  <si>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</si>
  <si>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</si>
  <si>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</si>
  <si>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</si>
  <si>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</si>
  <si>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</si>
  <si>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</si>
  <si>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</si>
  <si>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</si>
  <si>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</si>
  <si>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</si>
  <si>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</si>
  <si>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</si>
  <si>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</si>
  <si>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</si>
  <si>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</si>
  <si>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</si>
  <si>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</si>
  <si>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</si>
  <si>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</si>
  <si>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</si>
  <si>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</si>
  <si>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</si>
  <si>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</si>
  <si>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</si>
  <si>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</si>
  <si>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</si>
  <si>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</si>
  <si>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</si>
  <si>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</si>
  <si>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</si>
  <si>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</si>
  <si>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</si>
  <si>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</si>
  <si>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</si>
  <si>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</si>
  <si>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</si>
  <si>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</si>
  <si>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</si>
  <si>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</si>
  <si>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</si>
  <si>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</si>
  <si>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</si>
  <si>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</si>
  <si>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</si>
  <si>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</si>
  <si>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</si>
  <si>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</si>
  <si>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</si>
  <si>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</si>
  <si>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</si>
  <si>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</si>
  <si>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</si>
  <si>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</si>
  <si>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</si>
  <si>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</si>
  <si>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</si>
  <si>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</si>
  <si>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</si>
  <si>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</si>
  <si>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</si>
  <si>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</si>
  <si>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</si>
  <si>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</si>
  <si>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</si>
  <si>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</si>
  <si>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</si>
  <si>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</si>
  <si>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</si>
  <si>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</si>
  <si>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</si>
  <si>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</si>
  <si>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</si>
  <si>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</si>
  <si>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</si>
  <si>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</si>
  <si>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</si>
  <si>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</si>
  <si>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</si>
  <si>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</si>
  <si>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</si>
  <si>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</si>
  <si>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</si>
  <si>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</si>
  <si>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</si>
  <si>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</si>
  <si>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</si>
  <si>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</si>
  <si>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</si>
  <si>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</si>
  <si>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</si>
  <si>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</si>
  <si>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</si>
  <si>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</si>
  <si>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</si>
  <si>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</si>
  <si>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</si>
  <si>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</si>
  <si>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</si>
  <si>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</si>
  <si>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</si>
  <si>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</si>
  <si>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</si>
  <si>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</si>
  <si>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</si>
  <si>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</si>
  <si>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</si>
  <si>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</si>
  <si>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</si>
  <si>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</si>
  <si>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</si>
  <si>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</si>
  <si>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</si>
  <si>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</si>
  <si>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</si>
  <si>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</si>
  <si>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</si>
  <si>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</si>
  <si>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</si>
  <si>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</si>
  <si>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</si>
  <si>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</si>
  <si>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</si>
  <si>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</si>
  <si>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</si>
  <si>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</si>
  <si>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</si>
  <si>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</si>
  <si>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</si>
  <si>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</si>
  <si>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</si>
  <si>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</si>
  <si>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</si>
  <si>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</si>
  <si>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</si>
  <si>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</si>
  <si>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</si>
  <si>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</si>
  <si>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</si>
  <si>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</si>
  <si>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</si>
  <si>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</si>
  <si>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</si>
  <si>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</si>
  <si>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</si>
  <si>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</si>
  <si>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</si>
  <si>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</si>
  <si>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</si>
  <si>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</si>
  <si>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</si>
  <si>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</si>
  <si>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</si>
  <si>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</si>
  <si>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</si>
  <si>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</si>
  <si>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</si>
  <si>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</si>
  <si>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</si>
  <si>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</si>
  <si>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</si>
  <si>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</si>
  <si>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</si>
  <si>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</si>
  <si>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</si>
  <si>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</si>
  <si>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</si>
  <si>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</si>
  <si>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</si>
  <si>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</si>
  <si>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</si>
  <si>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</si>
  <si>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</si>
  <si>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</si>
  <si>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</si>
  <si>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</si>
  <si>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</si>
  <si>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</si>
  <si>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</si>
  <si>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</si>
  <si>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</si>
  <si>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</si>
  <si>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</si>
  <si>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</si>
  <si>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</si>
  <si>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</si>
  <si>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</si>
  <si>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</si>
  <si>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</si>
  <si>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</si>
  <si>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</si>
  <si>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</si>
  <si>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</si>
  <si>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</si>
  <si>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</si>
  <si>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</si>
  <si>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</si>
  <si>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</si>
  <si>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</si>
  <si>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</si>
  <si>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</si>
  <si>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</si>
  <si>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</si>
  <si>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</si>
  <si>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</si>
  <si>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</si>
  <si>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</si>
  <si>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</si>
  <si>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</si>
  <si>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</si>
  <si>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</si>
  <si>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</si>
  <si>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</si>
  <si>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</si>
  <si>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</si>
  <si>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</si>
  <si>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</si>
  <si>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</si>
  <si>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</si>
  <si>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</si>
  <si>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</si>
  <si>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</si>
  <si>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</si>
  <si>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</si>
  <si>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</si>
  <si>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</si>
  <si>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</si>
  <si>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</si>
  <si>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</si>
  <si>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</si>
  <si>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</si>
  <si>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</si>
  <si>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</si>
  <si>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</si>
  <si>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</si>
  <si>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</si>
  <si>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</si>
  <si>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</si>
  <si>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</si>
  <si>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</si>
  <si>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</si>
  <si>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</si>
  <si>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</si>
  <si>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</si>
  <si>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</si>
  <si>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</si>
  <si>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</si>
  <si>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</si>
  <si>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</si>
  <si>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</si>
  <si>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</si>
  <si>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</si>
  <si>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</si>
  <si>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</si>
  <si>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</si>
  <si>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</si>
  <si>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</si>
  <si>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</si>
  <si>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</si>
  <si>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</si>
  <si>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</si>
  <si>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</si>
  <si>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</si>
  <si>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</si>
  <si>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</si>
  <si>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</si>
  <si>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</si>
  <si>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</si>
  <si>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</si>
  <si>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</si>
  <si>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</si>
  <si>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</si>
  <si>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</si>
  <si>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</si>
  <si>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</si>
  <si>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</si>
  <si>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</si>
  <si>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</si>
  <si>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</si>
  <si>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</si>
  <si>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</si>
  <si>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</si>
  <si>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</si>
  <si>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</si>
  <si>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</si>
  <si>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</si>
  <si>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</si>
  <si>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</si>
  <si>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</si>
  <si>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</si>
  <si>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</si>
  <si>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</si>
  <si>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</si>
  <si>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</si>
  <si>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</si>
  <si>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</si>
  <si>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</si>
  <si>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</si>
  <si>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</si>
  <si>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</si>
  <si>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</si>
  <si>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</si>
  <si>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</si>
  <si>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</si>
  <si>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</si>
  <si>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</si>
  <si>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</si>
  <si>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</si>
  <si>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</si>
  <si>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</si>
  <si>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</si>
  <si>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</si>
  <si>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</si>
  <si>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</si>
  <si>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</si>
  <si>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</si>
  <si>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</si>
  <si>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</si>
  <si>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</si>
  <si>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</si>
  <si>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</si>
  <si>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</si>
  <si>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</si>
  <si>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</si>
  <si>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</si>
  <si>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</si>
  <si>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</si>
  <si>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</si>
  <si>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</si>
  <si>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</si>
  <si>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</si>
  <si>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</si>
  <si>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</si>
  <si>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</si>
  <si>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</si>
  <si>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</si>
  <si>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</si>
  <si>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</si>
  <si>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</si>
  <si>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</si>
  <si>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</si>
  <si>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</si>
  <si>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</si>
  <si>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</si>
  <si>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</si>
  <si>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</si>
  <si>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</si>
  <si>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</si>
  <si>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</si>
  <si>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</si>
  <si>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</si>
  <si>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</si>
  <si>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</si>
  <si>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</si>
  <si>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</si>
  <si>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</si>
  <si>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</si>
  <si>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</si>
  <si>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</si>
  <si>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</si>
  <si>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</si>
  <si>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</si>
  <si>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</si>
  <si>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</si>
  <si>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</si>
  <si>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</si>
  <si>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</si>
  <si>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</si>
  <si>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</si>
  <si>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</si>
  <si>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</si>
  <si>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</si>
  <si>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</si>
  <si>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</si>
  <si>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</si>
  <si>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</si>
  <si>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</si>
  <si>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</si>
  <si>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</si>
  <si>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</si>
  <si>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</si>
  <si>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</si>
  <si>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</si>
  <si>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</si>
  <si>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</si>
  <si>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</si>
  <si>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</si>
  <si>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</si>
  <si>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</si>
  <si>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</si>
  <si>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</si>
  <si>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</si>
  <si>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</si>
  <si>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</si>
  <si>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</si>
  <si>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</si>
  <si>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</si>
  <si>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</si>
  <si>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</si>
  <si>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</si>
  <si>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</si>
  <si>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</si>
  <si>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</si>
  <si>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</si>
  <si>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</si>
  <si>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</si>
  <si>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</si>
  <si>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</si>
  <si>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</si>
  <si>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</si>
  <si>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</si>
  <si>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</si>
  <si>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</si>
  <si>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</si>
  <si>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</si>
  <si>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</si>
  <si>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</si>
  <si>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</si>
  <si>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</si>
  <si>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</si>
  <si>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</si>
  <si>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</si>
  <si>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</si>
  <si>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</si>
  <si>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</si>
  <si>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</si>
  <si>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</si>
  <si>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</si>
  <si>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</si>
  <si>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</si>
  <si>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</si>
  <si>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</si>
  <si>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</si>
  <si>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</si>
  <si>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</si>
  <si>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</si>
  <si>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</si>
  <si>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</si>
  <si>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</si>
  <si>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</si>
  <si>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</si>
  <si>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</si>
  <si>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</si>
  <si>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</si>
  <si>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</si>
  <si>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</si>
  <si>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</si>
  <si>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</si>
  <si>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</si>
  <si>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</si>
  <si>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</si>
  <si>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</si>
  <si>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</si>
  <si>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</si>
  <si>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</si>
  <si>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</si>
  <si>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</si>
  <si>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</si>
  <si>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</si>
  <si>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</si>
  <si>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</si>
  <si>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</si>
  <si>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</si>
  <si>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</si>
  <si>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</si>
  <si>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</si>
  <si>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</si>
  <si>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</si>
  <si>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</si>
  <si>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</si>
  <si>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</si>
  <si>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</si>
  <si>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</si>
  <si>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</si>
  <si>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</si>
  <si>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</si>
  <si>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</si>
  <si>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</si>
  <si>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</si>
  <si>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</si>
  <si>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</si>
  <si>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</si>
  <si>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</si>
  <si>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</si>
  <si>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</si>
  <si>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</si>
  <si>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</si>
  <si>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</si>
  <si>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</si>
  <si>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</si>
  <si>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</si>
  <si>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</si>
  <si>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</si>
  <si>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</si>
  <si>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</si>
  <si>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</si>
  <si>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</si>
  <si>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</si>
  <si>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</si>
  <si>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</si>
  <si>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</si>
  <si>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</si>
  <si>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</si>
  <si>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</si>
  <si>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</si>
  <si>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</si>
  <si>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</si>
  <si>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</si>
  <si>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</si>
  <si>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</si>
  <si>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</si>
  <si>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</si>
  <si>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</si>
  <si>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</si>
  <si>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</si>
  <si>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</si>
  <si>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</si>
  <si>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</si>
  <si>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</si>
  <si>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</si>
  <si>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</si>
  <si>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</si>
  <si>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</si>
  <si>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</si>
  <si>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</si>
  <si>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</si>
  <si>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</si>
  <si>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</si>
  <si>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</si>
  <si>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</si>
  <si>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</si>
  <si>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</si>
  <si>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</si>
  <si>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</si>
  <si>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</si>
  <si>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</si>
  <si>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</si>
  <si>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</si>
  <si>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</si>
  <si>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</si>
  <si>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</si>
  <si>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</si>
  <si>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</si>
  <si>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</si>
  <si>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</si>
  <si>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</si>
  <si>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</si>
  <si>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</si>
  <si>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</si>
  <si>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</si>
  <si>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</si>
  <si>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</si>
  <si>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</si>
  <si>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</si>
  <si>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</si>
  <si>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</si>
  <si>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</si>
  <si>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</si>
  <si>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</si>
  <si>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</si>
  <si>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</si>
  <si>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</si>
  <si>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</si>
  <si>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</si>
  <si>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</si>
  <si>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</si>
  <si>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</si>
  <si>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</si>
  <si>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</si>
  <si>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</si>
  <si>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</si>
  <si>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</si>
  <si>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</si>
  <si>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</si>
  <si>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</si>
  <si>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</si>
  <si>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</si>
  <si>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</si>
  <si>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</si>
  <si>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</si>
  <si>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</si>
  <si>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</si>
  <si>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</si>
  <si>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</si>
  <si>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</si>
  <si>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</si>
  <si>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</si>
  <si>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</si>
  <si>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</si>
  <si>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</si>
  <si>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</si>
  <si>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</si>
  <si>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</si>
  <si>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</si>
  <si>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</si>
  <si>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</si>
  <si>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</si>
  <si>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</si>
  <si>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</si>
  <si>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</si>
  <si>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</si>
  <si>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</si>
  <si>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</si>
  <si>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</si>
  <si>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</si>
  <si>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</si>
  <si>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</si>
  <si>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</si>
  <si>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</si>
  <si>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</si>
  <si>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</si>
  <si>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</si>
  <si>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</si>
  <si>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</si>
  <si>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</si>
  <si>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</si>
  <si>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</si>
  <si>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</si>
  <si>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</si>
  <si>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</si>
  <si>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</si>
  <si>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</si>
  <si>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</si>
  <si>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</si>
  <si>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</si>
  <si>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</si>
  <si>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</si>
  <si>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</si>
  <si>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</si>
  <si>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</si>
  <si>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</si>
  <si>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</si>
  <si>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</si>
  <si>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</si>
  <si>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</si>
  <si>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</si>
  <si>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</si>
  <si>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</si>
  <si>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</si>
  <si>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</si>
  <si>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</si>
  <si>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</si>
  <si>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</si>
  <si>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</si>
  <si>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</si>
  <si>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</si>
  <si>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</si>
  <si>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</si>
  <si>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</si>
  <si>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</si>
  <si>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</si>
  <si>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</si>
  <si>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</si>
  <si>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</si>
  <si>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</si>
  <si>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</si>
  <si>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</si>
  <si>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</si>
  <si>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</si>
  <si>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</si>
  <si>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</si>
  <si>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</si>
  <si>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</si>
  <si>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</si>
  <si>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</si>
  <si>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</si>
  <si>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</si>
  <si>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</si>
  <si>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</si>
  <si>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</si>
  <si>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</si>
  <si>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</si>
  <si>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</si>
  <si>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</si>
  <si>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</si>
  <si>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</si>
  <si>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</si>
  <si>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</si>
  <si>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</si>
  <si>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</si>
  <si>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</si>
  <si>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</si>
  <si>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</si>
  <si>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</si>
  <si>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</si>
  <si>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</si>
  <si>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</si>
  <si>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</si>
  <si>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</si>
  <si>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</si>
  <si>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</si>
  <si>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</si>
  <si>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</si>
  <si>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</si>
  <si>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</si>
  <si>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</si>
  <si>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</si>
  <si>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</si>
  <si>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</si>
  <si>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</si>
  <si>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</si>
  <si>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</si>
  <si>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</si>
  <si>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</si>
  <si>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</si>
  <si>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</si>
  <si>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</si>
  <si>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</si>
  <si>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</si>
  <si>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</si>
  <si>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</si>
  <si>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</si>
  <si>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</si>
  <si>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</si>
  <si>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</si>
  <si>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</si>
  <si>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</si>
  <si>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</si>
  <si>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</si>
  <si>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</si>
  <si>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</si>
  <si>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</si>
  <si>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</si>
  <si>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</si>
  <si>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</si>
  <si>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</si>
  <si>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</si>
  <si>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</si>
  <si>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</si>
  <si>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</si>
  <si>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</si>
  <si>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</si>
  <si>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</si>
  <si>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</si>
  <si>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</si>
  <si>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</si>
  <si>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</si>
  <si>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</si>
  <si>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</si>
  <si>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</si>
  <si>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</si>
  <si>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</si>
  <si>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</si>
  <si>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</si>
  <si>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</si>
  <si>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</si>
  <si>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</si>
  <si>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</si>
  <si>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</si>
  <si>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</si>
  <si>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</si>
  <si>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</si>
  <si>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</si>
  <si>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</si>
  <si>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</si>
  <si>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</si>
  <si>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</si>
  <si>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</si>
  <si>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</si>
  <si>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</si>
  <si>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</si>
  <si>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</si>
  <si>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</si>
  <si>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</si>
  <si>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</si>
  <si>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</si>
  <si>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</si>
  <si>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</si>
  <si>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</si>
  <si>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</si>
  <si>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</si>
  <si>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</si>
  <si>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</si>
  <si>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</si>
  <si>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</si>
  <si>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</si>
  <si>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</si>
  <si>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</si>
  <si>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</si>
  <si>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</si>
  <si>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</si>
  <si>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</si>
  <si>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</si>
  <si>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</si>
  <si>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</si>
  <si>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</si>
  <si>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</si>
  <si>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</si>
  <si>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</si>
  <si>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</si>
  <si>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</si>
  <si>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</si>
  <si>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</si>
  <si>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</si>
  <si>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</si>
  <si>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</si>
  <si>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</si>
  <si>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</si>
  <si>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</si>
  <si>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</si>
  <si>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</si>
  <si>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</si>
  <si>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</si>
  <si>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</si>
  <si>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</si>
  <si>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</si>
  <si>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</si>
  <si>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</si>
  <si>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</si>
  <si>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</si>
  <si>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</si>
  <si>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</si>
  <si>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</si>
  <si>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</si>
  <si>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</si>
  <si>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</si>
  <si>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</si>
  <si>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</si>
  <si>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</si>
  <si>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</si>
  <si>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</si>
  <si>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</si>
  <si>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</si>
  <si>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</si>
  <si>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</si>
  <si>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</si>
  <si>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</si>
  <si>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</si>
  <si>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</si>
  <si>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</si>
  <si>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</si>
  <si>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</si>
  <si>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</si>
  <si>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</si>
  <si>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</si>
  <si>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</si>
  <si>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</si>
  <si>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</si>
  <si>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</si>
  <si>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</si>
  <si>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</si>
  <si>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</si>
  <si>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</si>
  <si>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</si>
  <si>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</si>
  <si>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</si>
  <si>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</si>
  <si>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</si>
  <si>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</si>
  <si>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</si>
  <si>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</si>
  <si>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</si>
  <si>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</si>
  <si>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</si>
  <si>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</si>
  <si>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</si>
  <si>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</si>
  <si>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</si>
  <si>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</si>
  <si>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</si>
  <si>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</si>
  <si>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</si>
  <si>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</si>
  <si>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</si>
  <si>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</si>
  <si>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</si>
  <si>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</si>
  <si>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</si>
  <si>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</si>
  <si>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</si>
  <si>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</si>
  <si>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</si>
  <si>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</si>
  <si>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</si>
  <si>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</si>
  <si>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</si>
  <si>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</si>
  <si>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</si>
  <si>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</si>
  <si>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</si>
  <si>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</si>
  <si>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</si>
  <si>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</si>
  <si>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</si>
  <si>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</si>
  <si>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</si>
  <si>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</si>
  <si>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</si>
  <si>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</si>
  <si>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</si>
  <si>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</si>
  <si>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</si>
  <si>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</si>
  <si>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</si>
  <si>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</si>
  <si>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</si>
  <si>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</si>
  <si>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</si>
  <si>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</si>
  <si>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</si>
  <si>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</si>
  <si>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</si>
  <si>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</si>
  <si>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</si>
  <si>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</si>
  <si>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</si>
  <si>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</si>
  <si>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</si>
  <si>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</si>
  <si>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</si>
  <si>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</si>
  <si>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</si>
  <si>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</si>
  <si>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</si>
  <si>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</si>
  <si>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</si>
  <si>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</si>
  <si>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</si>
  <si>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</si>
  <si>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</si>
  <si>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</si>
  <si>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</si>
  <si>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</si>
  <si>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</si>
  <si>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</si>
  <si>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</si>
  <si>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</si>
  <si>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</si>
  <si>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</si>
  <si>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</si>
  <si>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</si>
  <si>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</si>
  <si>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</si>
  <si>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</si>
  <si>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</si>
  <si>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</si>
  <si>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</si>
  <si>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</si>
  <si>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</si>
  <si>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</si>
  <si>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</si>
  <si>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</si>
  <si>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</si>
  <si>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</si>
  <si>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</si>
  <si>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</si>
  <si>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</si>
  <si>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</si>
  <si>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</si>
  <si>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</si>
  <si>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</si>
  <si>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</si>
  <si>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</si>
  <si>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</si>
  <si>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</si>
  <si>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</si>
  <si>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</si>
  <si>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</si>
  <si>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</si>
  <si>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</si>
  <si>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</si>
  <si>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</si>
  <si>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</si>
  <si>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</si>
  <si>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</si>
  <si>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</si>
  <si>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</si>
  <si>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</si>
  <si>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</si>
  <si>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</si>
  <si>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</si>
  <si>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</si>
  <si>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</si>
  <si>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</si>
  <si>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</si>
  <si>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</si>
  <si>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</si>
  <si>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</si>
  <si>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</si>
  <si>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</si>
  <si>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</si>
  <si>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</si>
  <si>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</si>
  <si>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</si>
  <si>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</si>
  <si>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</si>
  <si>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</si>
  <si>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</si>
  <si>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</si>
  <si>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</si>
  <si>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</si>
  <si>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</si>
  <si>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</si>
  <si>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</si>
  <si>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</si>
  <si>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</si>
  <si>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</si>
  <si>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</si>
  <si>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</si>
  <si>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</si>
  <si>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</si>
  <si>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</si>
  <si>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</si>
  <si>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</si>
  <si>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</si>
  <si>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</si>
  <si>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</si>
  <si>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</si>
  <si>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</si>
  <si>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</si>
  <si>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</si>
  <si>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</si>
  <si>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</si>
  <si>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</si>
  <si>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</si>
  <si>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</si>
  <si>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</si>
  <si>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</si>
  <si>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</si>
  <si>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</si>
  <si>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</si>
  <si>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</si>
  <si>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</si>
  <si>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</si>
  <si>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</si>
  <si>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</si>
  <si>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</si>
  <si>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</si>
  <si>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</si>
  <si>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</si>
  <si>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</si>
  <si>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</si>
  <si>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</si>
  <si>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</si>
  <si>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</si>
  <si>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</si>
  <si>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</si>
  <si>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</si>
  <si>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</si>
  <si>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</si>
  <si>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</si>
  <si>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</si>
  <si>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</si>
  <si>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</si>
  <si>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</si>
  <si>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</si>
  <si>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</si>
  <si>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</si>
  <si>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</si>
  <si>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</si>
  <si>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</si>
  <si>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</si>
  <si>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</si>
  <si>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</si>
  <si>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</si>
  <si>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</si>
  <si>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</si>
  <si>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</si>
  <si>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</si>
  <si>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</si>
  <si>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</si>
  <si>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</si>
  <si>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</si>
  <si>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</si>
  <si>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</si>
  <si>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</si>
  <si>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</si>
  <si>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</si>
  <si>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</si>
  <si>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</si>
  <si>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</si>
  <si>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</si>
  <si>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</si>
  <si>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</si>
  <si>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</si>
  <si>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</si>
  <si>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</si>
  <si>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</si>
  <si>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</si>
  <si>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</si>
  <si>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</si>
  <si>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</si>
  <si>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</si>
  <si>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</si>
  <si>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</si>
  <si>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</si>
  <si>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</si>
  <si>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</si>
  <si>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</si>
  <si>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</si>
  <si>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</si>
  <si>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</si>
  <si>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</si>
  <si>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</si>
  <si>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</si>
  <si>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</si>
  <si>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</si>
  <si>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</si>
  <si>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</si>
  <si>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</si>
  <si>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</si>
  <si>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</si>
  <si>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</si>
  <si>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</si>
  <si>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</si>
  <si>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</si>
  <si>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</si>
  <si>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</si>
  <si>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</si>
  <si>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</si>
  <si>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</si>
  <si>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</si>
  <si>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</si>
  <si>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</si>
  <si>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</si>
  <si>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</si>
  <si>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</si>
  <si>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</si>
  <si>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</si>
  <si>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</si>
  <si>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</si>
  <si>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</si>
  <si>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</si>
  <si>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</si>
  <si>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</si>
  <si>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</si>
  <si>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</si>
  <si>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</si>
  <si>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</si>
  <si>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</si>
  <si>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</si>
  <si>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</si>
  <si>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</si>
  <si>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</si>
  <si>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</si>
  <si>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</si>
  <si>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</si>
  <si>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</si>
  <si>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</si>
  <si>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</si>
  <si>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</si>
  <si>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</si>
  <si>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</si>
  <si>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</si>
  <si>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</si>
  <si>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</si>
  <si>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</si>
  <si>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</si>
  <si>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</si>
  <si>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</si>
  <si>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</si>
  <si>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</si>
  <si>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</si>
  <si>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</si>
  <si>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</si>
  <si>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</si>
  <si>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</si>
  <si>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</si>
  <si>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</si>
  <si>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</si>
  <si>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</si>
  <si>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</si>
  <si>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</si>
  <si>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</si>
  <si>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</si>
  <si>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</si>
  <si>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</si>
  <si>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</si>
  <si>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</si>
  <si>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</si>
  <si>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</si>
  <si>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</si>
  <si>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</si>
  <si>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</si>
  <si>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</si>
  <si>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</si>
  <si>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</si>
  <si>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</si>
  <si>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</si>
  <si>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</si>
  <si>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</si>
  <si>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</si>
  <si>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</si>
  <si>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</si>
  <si>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</si>
  <si>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</si>
  <si>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</si>
  <si>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</si>
  <si>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</si>
  <si>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</si>
  <si>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</si>
  <si>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</si>
  <si>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</si>
  <si>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</si>
  <si>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</si>
  <si>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</si>
  <si>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</si>
  <si>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</si>
  <si>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</si>
  <si>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</si>
  <si>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</si>
  <si>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</si>
  <si>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</si>
  <si>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</si>
  <si>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</si>
  <si>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</si>
  <si>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</si>
  <si>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</si>
  <si>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</si>
  <si>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</si>
  <si>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</si>
  <si>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</si>
  <si>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</si>
  <si>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</si>
  <si>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</si>
  <si>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</si>
  <si>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</si>
  <si>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</si>
  <si>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</si>
  <si>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</si>
  <si>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</si>
  <si>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</si>
  <si>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</si>
  <si>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</si>
  <si>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</si>
  <si>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</si>
  <si>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</si>
  <si>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</si>
  <si>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</si>
  <si>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</si>
  <si>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</si>
  <si>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</si>
  <si>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</si>
  <si>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</si>
  <si>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</si>
  <si>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</si>
  <si>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</si>
  <si>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</si>
  <si>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</si>
  <si>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</si>
  <si>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</si>
  <si>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</si>
  <si>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</si>
  <si>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</si>
  <si>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</si>
  <si>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</si>
  <si>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</si>
  <si>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</si>
  <si>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</si>
  <si>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</si>
  <si>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</si>
  <si>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</si>
  <si>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</si>
  <si>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</si>
  <si>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</si>
  <si>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</si>
  <si>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</si>
  <si>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</si>
  <si>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</si>
  <si>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</si>
  <si>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</si>
  <si>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</si>
  <si>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</si>
  <si>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</si>
  <si>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</si>
  <si>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</si>
  <si>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</si>
  <si>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</si>
  <si>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</si>
  <si>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</si>
  <si>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</si>
  <si>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</si>
  <si>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</si>
  <si>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</si>
  <si>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</si>
  <si>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</si>
  <si>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</si>
  <si>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</si>
  <si>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</si>
  <si>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</si>
  <si>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</si>
  <si>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</si>
  <si>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</si>
  <si>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</si>
  <si>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</si>
  <si>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</si>
  <si>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</si>
  <si>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</si>
  <si>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</si>
  <si>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</si>
  <si>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</si>
  <si>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</si>
  <si>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</si>
  <si>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</si>
  <si>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</si>
  <si>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</si>
  <si>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</si>
  <si>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</si>
  <si>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</si>
  <si>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</si>
  <si>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</si>
  <si>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</si>
  <si>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</si>
  <si>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</si>
  <si>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</si>
  <si>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</si>
  <si>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</si>
  <si>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</si>
  <si>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</si>
  <si>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</si>
  <si>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</si>
  <si>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</si>
  <si>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</si>
  <si>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</si>
  <si>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</si>
  <si>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</si>
  <si>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</si>
  <si>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</si>
  <si>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</si>
  <si>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</si>
  <si>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</si>
  <si>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</si>
  <si>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</si>
  <si>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</si>
  <si>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</si>
  <si>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</si>
  <si>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</si>
  <si>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</si>
  <si>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</si>
  <si>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</si>
  <si>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</si>
  <si>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</si>
  <si>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</si>
  <si>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</si>
  <si>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</si>
  <si>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</si>
  <si>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</si>
  <si>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</si>
  <si>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</si>
  <si>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</si>
  <si>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</si>
  <si>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</si>
  <si>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</si>
  <si>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</si>
  <si>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</si>
  <si>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</si>
  <si>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</si>
  <si>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</si>
  <si>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</si>
  <si>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</si>
  <si>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</si>
  <si>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</si>
  <si>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</si>
  <si>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</si>
  <si>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</si>
  <si>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</si>
  <si>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</si>
  <si>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</si>
  <si>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</si>
  <si>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</si>
  <si>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</si>
  <si>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</si>
  <si>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</si>
  <si>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</si>
  <si>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</si>
  <si>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</si>
  <si>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</si>
  <si>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</si>
  <si>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</si>
  <si>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</si>
  <si>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</si>
  <si>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</si>
  <si>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</si>
  <si>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</si>
  <si>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</si>
  <si>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</si>
  <si>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</si>
  <si>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</si>
  <si>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</si>
  <si>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</si>
  <si>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</si>
  <si>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</si>
  <si>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</si>
  <si>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</si>
  <si>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</si>
  <si>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</si>
  <si>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</si>
  <si>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</si>
  <si>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</si>
  <si>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</si>
  <si>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</si>
  <si>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</si>
  <si>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</si>
  <si>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</si>
  <si>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</si>
  <si>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</si>
  <si>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</si>
  <si>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</si>
  <si>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</si>
  <si>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</si>
  <si>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</si>
  <si>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</si>
  <si>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</si>
  <si>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</si>
  <si>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</si>
  <si>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</si>
  <si>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</si>
  <si>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</si>
  <si>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</si>
  <si>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</si>
  <si>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</si>
  <si>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</si>
  <si>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</si>
  <si>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</si>
  <si>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</si>
  <si>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</si>
  <si>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</si>
  <si>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</si>
  <si>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</si>
  <si>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</si>
  <si>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</si>
  <si>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</si>
  <si>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</si>
  <si>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</si>
  <si>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</si>
  <si>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</si>
  <si>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</si>
  <si>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</si>
  <si>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</si>
  <si>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</si>
  <si>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</si>
  <si>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</si>
  <si>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</si>
  <si>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</si>
  <si>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</si>
  <si>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</si>
  <si>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</si>
  <si>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</si>
  <si>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</si>
  <si>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</si>
  <si>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</si>
  <si>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</si>
  <si>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</si>
  <si>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</si>
  <si>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</si>
  <si>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</si>
  <si>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</si>
  <si>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</si>
  <si>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</si>
  <si>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</si>
  <si>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</si>
  <si>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</si>
  <si>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</si>
  <si>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</si>
  <si>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</si>
  <si>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</si>
  <si>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</si>
  <si>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</si>
  <si>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</si>
  <si>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</si>
  <si>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</si>
  <si>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</si>
  <si>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</si>
  <si>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</si>
  <si>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</si>
  <si>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</si>
  <si>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</si>
  <si>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</si>
  <si>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</si>
  <si>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</si>
  <si>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</si>
  <si>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</si>
  <si>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</si>
  <si>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</si>
  <si>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</si>
  <si>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</si>
  <si>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</si>
  <si>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</si>
  <si>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</si>
  <si>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</si>
  <si>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</si>
  <si>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</si>
  <si>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</si>
  <si>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</si>
  <si>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</si>
  <si>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</si>
  <si>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</si>
  <si>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</si>
  <si>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</si>
  <si>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</si>
  <si>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</si>
  <si>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</si>
  <si>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</si>
  <si>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</si>
  <si>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</si>
  <si>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</si>
  <si>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</si>
  <si>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</si>
  <si>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</si>
  <si>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</si>
  <si>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</si>
  <si>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</si>
  <si>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</si>
  <si>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</si>
  <si>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</si>
  <si>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</si>
  <si>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</si>
  <si>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</si>
  <si>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</si>
  <si>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</si>
  <si>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</si>
  <si>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</si>
  <si>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</si>
  <si>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</si>
  <si>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</si>
  <si>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</si>
  <si>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</si>
  <si>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</si>
  <si>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</si>
  <si>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</si>
  <si>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</si>
  <si>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</si>
  <si>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</si>
  <si>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</si>
  <si>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</si>
  <si>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</si>
  <si>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</si>
  <si>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</si>
  <si>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</si>
  <si>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</si>
  <si>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</si>
  <si>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</si>
  <si>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</si>
  <si>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</si>
  <si>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</si>
  <si>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</si>
  <si>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</si>
  <si>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</si>
  <si>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</si>
  <si>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</si>
  <si>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</si>
  <si>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</si>
  <si>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</si>
  <si>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</si>
  <si>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</si>
  <si>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</si>
  <si>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</si>
  <si>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</si>
  <si>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</si>
  <si>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</si>
  <si>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</si>
  <si>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</si>
  <si>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</si>
  <si>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</si>
  <si>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</si>
  <si>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</si>
  <si>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</si>
  <si>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</si>
  <si>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</si>
  <si>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</si>
  <si>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</si>
  <si>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</si>
  <si>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</si>
  <si>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</si>
  <si>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</si>
  <si>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</si>
  <si>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</si>
  <si>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</si>
  <si>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</si>
  <si>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</si>
  <si>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</si>
  <si>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</si>
  <si>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</si>
  <si>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</si>
  <si>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</si>
  <si>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</si>
  <si>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</si>
  <si>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</si>
  <si>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</si>
  <si>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</si>
  <si>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</si>
  <si>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</si>
  <si>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</si>
  <si>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</si>
  <si>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</si>
  <si>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</si>
  <si>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</si>
  <si>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</si>
  <si>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</si>
  <si>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</si>
  <si>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</si>
  <si>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</si>
  <si>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</si>
  <si>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</si>
  <si>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</si>
  <si>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</si>
  <si>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</si>
  <si>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</si>
  <si>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</si>
  <si>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</si>
  <si>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</si>
  <si>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</si>
  <si>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</si>
  <si>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</si>
  <si>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</si>
  <si>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</si>
  <si>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</si>
  <si>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</si>
  <si>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</si>
  <si>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</si>
  <si>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</si>
  <si>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</si>
  <si>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</si>
  <si>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</si>
  <si>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</si>
  <si>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</si>
  <si>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</si>
  <si>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</si>
  <si>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</si>
  <si>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</si>
  <si>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</si>
  <si>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</si>
  <si>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</si>
  <si>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</si>
  <si>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</si>
  <si>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</si>
  <si>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</si>
  <si>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</si>
  <si>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</si>
  <si>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</si>
  <si>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</si>
  <si>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</si>
  <si>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</si>
  <si>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</si>
  <si>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</si>
  <si>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</si>
  <si>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</si>
  <si>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</si>
  <si>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</si>
  <si>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</si>
  <si>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</si>
  <si>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</si>
  <si>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</si>
  <si>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</si>
  <si>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</si>
  <si>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</si>
  <si>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</si>
  <si>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</si>
  <si>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</si>
  <si>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</si>
  <si>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</si>
  <si>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</si>
  <si>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</si>
  <si>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</si>
  <si>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</si>
  <si>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</si>
  <si>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</si>
  <si>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</si>
  <si>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</si>
  <si>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</si>
  <si>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</si>
  <si>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</si>
  <si>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</si>
  <si>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</si>
  <si>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</si>
  <si>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</si>
  <si>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</si>
  <si>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</si>
  <si>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</si>
  <si>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</si>
  <si>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</si>
  <si>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</si>
  <si>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</si>
  <si>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</si>
  <si>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</si>
  <si>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</si>
  <si>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</si>
  <si>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</si>
  <si>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</si>
  <si>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</si>
  <si>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</si>
  <si>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</si>
  <si>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</si>
  <si>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</si>
  <si>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</si>
  <si>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</si>
  <si>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</si>
  <si>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</si>
  <si>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</si>
  <si>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</si>
  <si>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</si>
  <si>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</si>
  <si>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</si>
  <si>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</si>
  <si>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</si>
  <si>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</si>
  <si>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</si>
  <si>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</si>
  <si>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</si>
  <si>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</si>
  <si>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</si>
  <si>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</si>
  <si>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</si>
  <si>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</si>
  <si>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</si>
  <si>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</si>
  <si>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</si>
  <si>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</si>
  <si>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</si>
  <si>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</si>
  <si>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</si>
  <si>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</si>
  <si>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</si>
  <si>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</si>
  <si>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</si>
  <si>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</si>
  <si>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</si>
  <si>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</si>
  <si>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</si>
  <si>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</si>
  <si>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</si>
  <si>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</si>
  <si>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</si>
  <si>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</si>
  <si>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</si>
  <si>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</si>
  <si>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</si>
  <si>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</si>
  <si>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</si>
  <si>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</si>
  <si>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</si>
  <si>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</si>
  <si>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</si>
  <si>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</si>
  <si>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</si>
  <si>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</si>
  <si>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</si>
  <si>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</si>
  <si>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</si>
  <si>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</si>
  <si>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</si>
  <si>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</si>
  <si>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</si>
  <si>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</si>
  <si>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</si>
  <si>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</si>
  <si>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</si>
  <si>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</si>
  <si>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</si>
  <si>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</si>
  <si>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</si>
  <si>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</si>
  <si>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</si>
  <si>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</si>
  <si>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</si>
  <si>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</si>
  <si>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</si>
  <si>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</si>
  <si>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</si>
  <si>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</si>
  <si>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</si>
  <si>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</si>
  <si>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</si>
  <si>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</si>
  <si>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</si>
  <si>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</si>
  <si>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</si>
  <si>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</si>
  <si>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</si>
  <si>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</si>
  <si>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</si>
  <si>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</si>
  <si>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</si>
  <si>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</si>
  <si>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</si>
  <si>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</si>
  <si>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</si>
  <si>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</si>
  <si>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</si>
  <si>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</si>
  <si>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</si>
  <si>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</si>
  <si>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</si>
  <si>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</si>
  <si>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</si>
  <si>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</si>
  <si>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</si>
  <si>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</si>
  <si>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</si>
  <si>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</si>
  <si>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</si>
  <si>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</si>
  <si>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</si>
  <si>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</si>
  <si>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</si>
  <si>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</si>
  <si>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</si>
  <si>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</si>
  <si>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</si>
  <si>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</si>
  <si>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</si>
  <si>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</si>
  <si>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</si>
  <si>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</si>
  <si>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</si>
  <si>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</si>
  <si>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</si>
  <si>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</si>
  <si>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</si>
  <si>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</si>
  <si>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</si>
  <si>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</si>
  <si>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</si>
  <si>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</si>
  <si>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</si>
  <si>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</si>
  <si>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</si>
  <si>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</si>
  <si>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</si>
  <si>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</si>
  <si>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</si>
  <si>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</si>
  <si>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</si>
  <si>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</si>
  <si>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</si>
  <si>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</si>
  <si>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</si>
  <si>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</si>
  <si>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</si>
  <si>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</si>
  <si>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</si>
  <si>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</si>
  <si>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</si>
  <si>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</si>
  <si>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</si>
  <si>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</si>
  <si>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</si>
  <si>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</si>
  <si>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</si>
  <si>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</si>
  <si>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</si>
  <si>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</si>
  <si>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</si>
  <si>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</si>
  <si>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</si>
  <si>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</si>
  <si>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</si>
  <si>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</si>
  <si>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</si>
  <si>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</si>
  <si>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</si>
  <si>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</si>
  <si>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</si>
  <si>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</si>
  <si>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</si>
  <si>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</si>
  <si>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</si>
  <si>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</si>
  <si>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</si>
  <si>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</si>
  <si>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</si>
  <si>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</si>
  <si>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</si>
  <si>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</si>
  <si>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</si>
  <si>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</si>
  <si>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</si>
  <si>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</si>
  <si>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</si>
  <si>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</si>
  <si>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</si>
  <si>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</si>
  <si>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</si>
  <si>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</si>
  <si>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</si>
  <si>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</si>
  <si>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</si>
  <si>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</si>
  <si>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</si>
  <si>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</si>
  <si>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</si>
  <si>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</si>
  <si>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</si>
  <si>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</si>
  <si>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</si>
  <si>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</si>
  <si>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</si>
  <si>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</si>
  <si>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</si>
  <si>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</si>
  <si>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</si>
  <si>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</si>
  <si>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</si>
  <si>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</si>
  <si>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</si>
  <si>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</si>
  <si>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</si>
  <si>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</si>
  <si>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</si>
  <si>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</si>
  <si>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</si>
  <si>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</si>
  <si>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</si>
  <si>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</si>
  <si>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</si>
  <si>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</si>
  <si>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</si>
  <si>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</si>
  <si>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</si>
  <si>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</si>
  <si>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</si>
  <si>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</si>
  <si>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</si>
  <si>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</si>
  <si>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</si>
  <si>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</si>
  <si>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</si>
  <si>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</si>
  <si>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</si>
  <si>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</si>
  <si>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</si>
  <si>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</si>
  <si>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</si>
  <si>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</si>
  <si>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</si>
  <si>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</si>
  <si>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</si>
  <si>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</si>
  <si>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</si>
  <si>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</si>
  <si>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</si>
  <si>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</si>
  <si>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</si>
  <si>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</si>
  <si>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</si>
  <si>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</si>
  <si>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</si>
  <si>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</si>
  <si>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</si>
  <si>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</si>
  <si>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</si>
  <si>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</si>
  <si>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</si>
  <si>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</si>
  <si>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</si>
  <si>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</si>
  <si>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</si>
  <si>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</si>
  <si>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</si>
  <si>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</si>
  <si>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</si>
  <si>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</si>
  <si>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</si>
  <si>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</si>
  <si>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</si>
  <si>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</si>
  <si>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</si>
  <si>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</si>
  <si>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</si>
  <si>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</si>
  <si>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</si>
  <si>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</si>
  <si>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</si>
  <si>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</si>
  <si>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</si>
  <si>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</si>
  <si>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</si>
  <si>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</si>
  <si>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</si>
  <si>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</si>
  <si>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</si>
  <si>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</si>
  <si>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</si>
  <si>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</si>
  <si>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</si>
  <si>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</si>
  <si>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</si>
  <si>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</si>
  <si>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</si>
  <si>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</si>
  <si>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</si>
  <si>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</si>
  <si>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</si>
  <si>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</si>
  <si>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</si>
  <si>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</si>
  <si>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</si>
  <si>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</si>
  <si>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</si>
  <si>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</si>
  <si>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</si>
  <si>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</si>
  <si>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</si>
  <si>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</si>
  <si>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</si>
  <si>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</si>
  <si>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</si>
  <si>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</si>
  <si>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</si>
  <si>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</si>
  <si>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</si>
  <si>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</si>
  <si>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</si>
  <si>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</si>
  <si>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</si>
  <si>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</si>
  <si>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</si>
  <si>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</si>
  <si>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</si>
  <si>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</si>
  <si>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</si>
  <si>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</si>
  <si>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</si>
  <si>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</si>
  <si>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</si>
  <si>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</si>
  <si>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</si>
  <si>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</si>
  <si>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</si>
  <si>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</si>
  <si>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</si>
  <si>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</si>
  <si>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</si>
  <si>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</si>
  <si>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</si>
  <si>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</si>
  <si>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</si>
  <si>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</si>
  <si>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</si>
  <si>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</si>
  <si>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</si>
  <si>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</si>
  <si>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</si>
  <si>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</si>
  <si>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</si>
  <si>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</si>
  <si>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</si>
  <si>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</si>
  <si>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</si>
  <si>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</si>
  <si>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</si>
  <si>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</si>
  <si>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</si>
  <si>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</si>
  <si>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</si>
  <si>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</si>
  <si>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</si>
  <si>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</si>
  <si>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</si>
  <si>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</si>
  <si>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</si>
  <si>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</si>
  <si>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</si>
  <si>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</si>
  <si>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</si>
  <si>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</si>
  <si>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</si>
  <si>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</si>
  <si>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</si>
  <si>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</si>
  <si>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</si>
  <si>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</si>
  <si>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</si>
  <si>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</si>
  <si>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</si>
  <si>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</si>
  <si>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</si>
  <si>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</si>
  <si>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</si>
  <si>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</si>
  <si>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</si>
  <si>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</si>
  <si>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</si>
  <si>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</si>
  <si>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</si>
  <si>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</si>
  <si>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</si>
  <si>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</si>
  <si>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</si>
  <si>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</si>
  <si>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</si>
  <si>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</si>
  <si>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</si>
  <si>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</si>
  <si>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</si>
  <si>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</si>
  <si>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</si>
  <si>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</si>
  <si>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</si>
  <si>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</si>
  <si>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</si>
  <si>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</si>
  <si>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</si>
  <si>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</si>
  <si>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</si>
  <si>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</si>
  <si>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</si>
  <si>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</si>
  <si>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</si>
  <si>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</si>
  <si>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</si>
  <si>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</si>
  <si>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</si>
  <si>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</si>
  <si>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</si>
  <si>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</si>
  <si>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</si>
  <si>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</si>
  <si>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</si>
  <si>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</si>
  <si>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</si>
  <si>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</si>
  <si>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</si>
  <si>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</si>
  <si>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</si>
  <si>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</si>
  <si>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</si>
  <si>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</si>
  <si>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</si>
  <si>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</si>
  <si>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</si>
  <si>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</si>
  <si>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</si>
  <si>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</si>
  <si>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</si>
  <si>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</si>
  <si>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</si>
  <si>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</si>
  <si>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</si>
  <si>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</si>
  <si>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</si>
  <si>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</si>
  <si>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</si>
  <si>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</si>
  <si>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</si>
  <si>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</si>
  <si>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</si>
  <si>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</si>
  <si>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</si>
  <si>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</si>
  <si>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</si>
  <si>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</si>
  <si>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</si>
  <si>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</si>
  <si>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</si>
  <si>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</si>
  <si>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</si>
  <si>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</si>
  <si>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</si>
  <si>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</si>
  <si>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</si>
  <si>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</si>
  <si>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</si>
  <si>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</si>
  <si>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</si>
  <si>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</si>
  <si>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</si>
  <si>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</si>
  <si>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</si>
  <si>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</si>
  <si>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</si>
  <si>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</si>
  <si>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</si>
  <si>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</si>
  <si>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</si>
  <si>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</si>
  <si>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</si>
  <si>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</si>
  <si>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</si>
  <si>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</si>
  <si>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</si>
  <si>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</si>
  <si>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</si>
  <si>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</si>
  <si>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</si>
  <si>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</si>
  <si>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</si>
  <si>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</si>
  <si>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</si>
  <si>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</si>
  <si>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</si>
  <si>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</si>
  <si>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</si>
  <si>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</si>
  <si>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</si>
  <si>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</si>
  <si>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</si>
  <si>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</si>
  <si>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</si>
  <si>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</si>
  <si>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</si>
  <si>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</si>
  <si>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</si>
  <si>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</si>
  <si>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</si>
  <si>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</si>
  <si>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</si>
  <si>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</si>
  <si>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</si>
  <si>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</si>
  <si>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</si>
  <si>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</si>
  <si>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</si>
  <si>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</si>
  <si>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</si>
  <si>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</si>
  <si>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</si>
  <si>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</si>
  <si>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</si>
  <si>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</si>
  <si>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</si>
  <si>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</si>
  <si>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</si>
  <si>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</si>
  <si>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</si>
  <si>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</si>
  <si>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</si>
  <si>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</si>
  <si>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</si>
  <si>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</si>
  <si>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</si>
  <si>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</si>
  <si>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</si>
  <si>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</si>
  <si>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</si>
  <si>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</si>
  <si>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</si>
  <si>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</si>
  <si>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</si>
  <si>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</si>
  <si>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</si>
  <si>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</si>
  <si>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</si>
  <si>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</si>
  <si>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</si>
  <si>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</si>
  <si>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</si>
  <si>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</si>
  <si>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</si>
  <si>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</si>
  <si>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</si>
  <si>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</si>
  <si>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</si>
  <si>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</si>
  <si>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</si>
  <si>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</si>
  <si>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</si>
  <si>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</si>
  <si>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</si>
  <si>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</si>
  <si>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</si>
  <si>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</si>
  <si>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</si>
  <si>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</si>
  <si>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</si>
  <si>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</si>
  <si>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</si>
  <si>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</si>
  <si>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</si>
  <si>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</si>
  <si>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</si>
  <si>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</si>
  <si>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</si>
  <si>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</si>
  <si>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</si>
  <si>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</si>
  <si>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</si>
  <si>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</si>
  <si>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</si>
  <si>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</si>
  <si>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</si>
  <si>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</si>
  <si>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</si>
  <si>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</si>
  <si>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</si>
  <si>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</si>
  <si>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</si>
  <si>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</si>
  <si>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</si>
  <si>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</si>
  <si>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</si>
  <si>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</si>
  <si>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</si>
  <si>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</si>
  <si>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</si>
  <si>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</si>
  <si>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</si>
  <si>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</si>
  <si>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</si>
  <si>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</si>
  <si>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</si>
  <si>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</si>
  <si>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</si>
  <si>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</si>
  <si>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</si>
  <si>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</si>
  <si>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</si>
  <si>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</si>
  <si>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</si>
  <si>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</si>
  <si>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</si>
  <si>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</si>
  <si>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</si>
  <si>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</si>
  <si>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</si>
  <si>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</si>
  <si>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</si>
  <si>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</si>
  <si>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</si>
  <si>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</si>
  <si>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</si>
  <si>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</si>
  <si>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</si>
  <si>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</si>
  <si>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</si>
  <si>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</si>
  <si>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</si>
  <si>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</si>
  <si>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</si>
  <si>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</si>
  <si>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</si>
  <si>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</si>
  <si>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</si>
  <si>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</si>
  <si>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</si>
  <si>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</si>
  <si>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</si>
  <si>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</si>
  <si>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</si>
  <si>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</si>
  <si>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</si>
  <si>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</si>
  <si>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</si>
  <si>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</si>
  <si>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</si>
  <si>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</si>
  <si>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</si>
  <si>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</si>
  <si>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</si>
  <si>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</si>
  <si>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</si>
  <si>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</si>
  <si>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</si>
  <si>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</si>
  <si>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</si>
  <si>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</si>
  <si>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</si>
  <si>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</si>
  <si>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</si>
  <si>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</si>
  <si>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</si>
  <si>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</si>
  <si>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</si>
  <si>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</si>
  <si>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</si>
  <si>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</si>
  <si>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</si>
  <si>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</si>
  <si>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</si>
  <si>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</si>
  <si>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</si>
  <si>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</si>
  <si>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</si>
  <si>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</si>
  <si>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</si>
  <si>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</si>
  <si>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</si>
  <si>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</si>
  <si>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</si>
  <si>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</si>
  <si>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</si>
  <si>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</si>
  <si>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</si>
  <si>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</si>
  <si>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</si>
  <si>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</si>
  <si>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</si>
  <si>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</si>
  <si>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</si>
  <si>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</si>
  <si>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</si>
  <si>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</si>
  <si>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</si>
  <si>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</si>
  <si>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</si>
  <si>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</si>
  <si>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</si>
  <si>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</si>
  <si>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</si>
  <si>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</si>
  <si>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</si>
  <si>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</si>
  <si>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</si>
  <si>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</si>
  <si>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</si>
  <si>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</si>
  <si>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</si>
  <si>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</si>
  <si>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</si>
  <si>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</si>
  <si>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</si>
  <si>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</si>
  <si>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</si>
  <si>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</si>
  <si>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</si>
  <si>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</si>
  <si>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</si>
  <si>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</si>
  <si>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</si>
  <si>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</si>
  <si>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</si>
  <si>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</si>
  <si>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</si>
  <si>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</si>
  <si>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</si>
  <si>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</si>
  <si>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</si>
  <si>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</si>
  <si>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</si>
  <si>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</si>
  <si>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</si>
  <si>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</si>
  <si>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</si>
  <si>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</si>
  <si>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</si>
  <si>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</si>
  <si>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</si>
  <si>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</si>
  <si>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</si>
  <si>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</si>
  <si>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</si>
  <si>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</si>
  <si>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</si>
  <si>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</si>
  <si>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</si>
  <si>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</si>
  <si>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</si>
  <si>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</si>
  <si>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</si>
  <si>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</si>
  <si>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</si>
  <si>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</si>
  <si>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</si>
  <si>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</si>
  <si>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</si>
  <si>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</si>
  <si>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</si>
  <si>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</si>
  <si>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</si>
  <si>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</si>
  <si>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</si>
  <si>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</si>
  <si>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</si>
  <si>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</si>
  <si>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</si>
  <si>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</si>
  <si>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</si>
  <si>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</si>
  <si>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</si>
  <si>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</si>
  <si>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</si>
  <si>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</si>
  <si>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</si>
  <si>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</si>
  <si>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</si>
  <si>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</si>
  <si>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</si>
  <si>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</si>
  <si>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</si>
  <si>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</si>
  <si>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</si>
  <si>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</si>
  <si>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</si>
  <si>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</si>
  <si>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</si>
  <si>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</si>
  <si>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</si>
  <si>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</si>
  <si>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</si>
  <si>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</si>
  <si>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</si>
  <si>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</si>
  <si>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</si>
  <si>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</si>
  <si>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</si>
  <si>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</si>
  <si>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</si>
  <si>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</si>
  <si>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</si>
  <si>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</si>
  <si>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</si>
  <si>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</si>
  <si>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</si>
  <si>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</si>
  <si>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</si>
  <si>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</si>
  <si>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</si>
  <si>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</si>
  <si>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</si>
  <si>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</si>
  <si>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</si>
  <si>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</si>
  <si>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</si>
  <si>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</si>
  <si>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</si>
  <si>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</si>
  <si>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</si>
  <si>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</si>
  <si>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</si>
  <si>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</si>
  <si>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</si>
  <si>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</si>
  <si>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</si>
  <si>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</si>
  <si>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</si>
  <si>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</si>
  <si>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</si>
  <si>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</si>
  <si>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</si>
  <si>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</si>
  <si>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</si>
  <si>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</si>
  <si>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</si>
  <si>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</si>
  <si>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</si>
  <si>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</si>
  <si>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</si>
  <si>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</si>
  <si>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</si>
  <si>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</si>
  <si>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</si>
  <si>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</si>
  <si>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</si>
  <si>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</si>
  <si>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</si>
  <si>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</si>
  <si>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</si>
  <si>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</si>
  <si>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</si>
  <si>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</si>
  <si>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</si>
  <si>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</si>
  <si>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</si>
  <si>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</si>
  <si>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</si>
  <si>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</si>
  <si>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</si>
  <si>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</si>
  <si>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</si>
  <si>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</si>
  <si>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</si>
  <si>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</si>
  <si>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</si>
  <si>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</si>
  <si>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</si>
  <si>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</si>
  <si>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</si>
  <si>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</si>
  <si>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</si>
  <si>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</si>
  <si>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</si>
  <si>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</si>
  <si>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</si>
  <si>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</si>
  <si>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</si>
  <si>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</si>
  <si>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</si>
  <si>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</si>
  <si>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</si>
  <si>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</si>
  <si>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</si>
  <si>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</si>
  <si>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</si>
  <si>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</si>
  <si>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</si>
  <si>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</si>
  <si>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</si>
  <si>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</si>
  <si>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</si>
  <si>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</si>
  <si>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</si>
  <si>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</si>
  <si>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</si>
  <si>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</si>
  <si>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</si>
  <si>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</si>
  <si>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</si>
  <si>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</si>
  <si>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</si>
  <si>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</si>
  <si>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</si>
  <si>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</si>
  <si>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</si>
  <si>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</si>
  <si>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</si>
  <si>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</si>
  <si>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</si>
  <si>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</si>
  <si>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</si>
  <si>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</si>
  <si>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</si>
  <si>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</si>
  <si>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</si>
  <si>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</si>
  <si>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</si>
  <si>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</si>
  <si>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</si>
  <si>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</si>
  <si>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</si>
  <si>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</si>
  <si>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</si>
  <si>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</si>
  <si>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</si>
  <si>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</si>
  <si>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</si>
  <si>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</si>
  <si>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</si>
  <si>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</si>
  <si>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</si>
  <si>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</si>
  <si>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</si>
  <si>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</si>
  <si>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</si>
  <si>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</si>
  <si>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</si>
  <si>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</si>
  <si>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</si>
  <si>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</si>
  <si>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</si>
  <si>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</si>
  <si>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</si>
  <si>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</si>
  <si>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</si>
  <si>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</si>
  <si>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</si>
  <si>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</si>
  <si>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</si>
  <si>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</si>
  <si>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</si>
  <si>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</si>
  <si>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</si>
  <si>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</si>
  <si>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</si>
  <si>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</si>
  <si>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</si>
  <si>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</si>
  <si>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</si>
  <si>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</si>
  <si>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</si>
  <si>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</si>
  <si>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</si>
  <si>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</si>
  <si>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</si>
  <si>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</si>
  <si>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</si>
  <si>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</si>
  <si>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</si>
  <si>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</si>
  <si>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</si>
  <si>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</si>
  <si>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</si>
  <si>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</si>
  <si>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</si>
  <si>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</si>
  <si>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</si>
  <si>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</si>
  <si>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</si>
  <si>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</si>
  <si>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</si>
  <si>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</si>
  <si>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</si>
  <si>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</si>
  <si>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</si>
  <si>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</si>
  <si>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</si>
  <si>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</si>
  <si>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</si>
  <si>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</si>
  <si>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</si>
  <si>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</si>
  <si>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</si>
  <si>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</si>
  <si>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</si>
  <si>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</si>
  <si>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</si>
  <si>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</si>
  <si>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</si>
  <si>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</si>
  <si>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</si>
  <si>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</si>
  <si>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</si>
  <si>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</si>
  <si>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</si>
  <si>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</si>
  <si>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</si>
  <si>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</si>
  <si>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</si>
  <si>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</si>
  <si>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</si>
  <si>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</si>
  <si>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</si>
  <si>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</si>
  <si>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</si>
  <si>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</si>
  <si>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</si>
  <si>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</si>
  <si>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</si>
  <si>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</si>
  <si>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</si>
  <si>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</si>
  <si>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</si>
  <si>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</si>
  <si>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</si>
  <si>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</si>
  <si>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</si>
  <si>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</si>
  <si>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</si>
  <si>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</si>
  <si>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</si>
  <si>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</si>
  <si>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</si>
  <si>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</si>
  <si>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</si>
  <si>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</si>
  <si>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</si>
  <si>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</si>
  <si>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</si>
  <si>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</si>
  <si>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</si>
  <si>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</si>
  <si>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</si>
  <si>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</si>
  <si>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</si>
  <si>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</si>
  <si>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</si>
  <si>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</si>
  <si>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</si>
  <si>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</si>
  <si>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</si>
  <si>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</si>
  <si>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</si>
  <si>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</si>
  <si>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</si>
  <si>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</si>
  <si>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</si>
  <si>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</si>
  <si>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</si>
  <si>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</si>
  <si>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</si>
  <si>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</si>
  <si>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</si>
  <si>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</si>
  <si>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</si>
  <si>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</si>
  <si>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</si>
  <si>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</si>
  <si>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</si>
  <si>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</si>
  <si>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</si>
  <si>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</si>
  <si>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</si>
  <si>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</si>
  <si>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</si>
  <si>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</si>
  <si>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</si>
  <si>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</si>
  <si>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</si>
  <si>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</si>
  <si>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</si>
  <si>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</si>
  <si>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</si>
  <si>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</si>
  <si>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</si>
  <si>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</si>
  <si>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</si>
  <si>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</si>
  <si>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</si>
  <si>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</si>
  <si>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</si>
  <si>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</si>
  <si>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</si>
  <si>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</si>
  <si>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</si>
  <si>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</si>
  <si>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</si>
  <si>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</si>
  <si>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</si>
  <si>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</si>
  <si>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</si>
  <si>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</si>
  <si>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</si>
  <si>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</si>
  <si>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</si>
  <si>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</si>
  <si>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</si>
  <si>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</si>
  <si>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</si>
  <si>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</si>
  <si>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</si>
  <si>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</si>
  <si>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</si>
  <si>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</si>
  <si>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</si>
  <si>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</si>
  <si>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</si>
  <si>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</si>
  <si>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</si>
  <si>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</si>
  <si>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</si>
  <si>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</si>
  <si>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</si>
  <si>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</si>
  <si>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</si>
  <si>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</si>
  <si>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</si>
  <si>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</si>
  <si>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</si>
  <si>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</si>
  <si>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</si>
  <si>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</si>
  <si>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</si>
  <si>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</si>
  <si>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</si>
  <si>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</si>
  <si>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</si>
  <si>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</si>
  <si>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</si>
  <si>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</si>
  <si>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</si>
  <si>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</si>
  <si>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</si>
  <si>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</si>
  <si>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</si>
  <si>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</si>
  <si>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</si>
  <si>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</si>
  <si>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</si>
  <si>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</si>
  <si>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</si>
  <si>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</si>
  <si>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</si>
  <si>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</si>
  <si>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</si>
  <si>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</si>
  <si>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</si>
  <si>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</si>
  <si>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</si>
  <si>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</si>
  <si>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</si>
  <si>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</si>
  <si>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</si>
  <si>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</si>
  <si>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</si>
  <si>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</si>
  <si>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</si>
  <si>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</si>
  <si>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</si>
  <si>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</si>
  <si>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</si>
  <si>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</si>
  <si>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</si>
  <si>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</si>
  <si>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</si>
  <si>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</si>
  <si>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</si>
  <si>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</si>
  <si>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</si>
  <si>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</si>
  <si>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</si>
  <si>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</si>
  <si>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</si>
  <si>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</si>
  <si>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</si>
  <si>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</si>
  <si>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</si>
  <si>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</si>
  <si>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</si>
  <si>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</si>
  <si>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</si>
  <si>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</si>
  <si>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</si>
  <si>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</si>
  <si>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</si>
  <si>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</si>
  <si>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</si>
  <si>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</si>
  <si>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</si>
  <si>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</si>
  <si>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</si>
  <si>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</si>
  <si>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</si>
  <si>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</si>
  <si>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</si>
  <si>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</si>
  <si>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</si>
  <si>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</si>
  <si>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</si>
  <si>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</si>
  <si>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</si>
  <si>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</si>
  <si>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</si>
  <si>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</si>
  <si>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</si>
  <si>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</si>
  <si>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</si>
  <si>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</si>
  <si>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</si>
  <si>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</si>
  <si>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</si>
  <si>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</si>
  <si>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</si>
  <si>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</si>
  <si>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</si>
  <si>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</si>
  <si>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</si>
  <si>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</si>
  <si>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</si>
  <si>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</si>
  <si>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</si>
  <si>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</si>
  <si>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</si>
  <si>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</si>
  <si>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</si>
  <si>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</si>
  <si>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</si>
  <si>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</si>
  <si>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</si>
  <si>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</si>
  <si>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</si>
  <si>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</si>
  <si>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</si>
  <si>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</si>
  <si>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</si>
  <si>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</si>
  <si>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</si>
  <si>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</si>
  <si>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</si>
  <si>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</si>
  <si>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</si>
  <si>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</si>
  <si>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</si>
  <si>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</si>
  <si>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</si>
  <si>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</si>
  <si>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</si>
  <si>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</si>
  <si>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</si>
  <si>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</si>
  <si>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</si>
  <si>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</si>
  <si>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</si>
  <si>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</si>
  <si>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</si>
  <si>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</si>
  <si>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</si>
  <si>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</si>
  <si>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</si>
  <si>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</si>
  <si>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</si>
  <si>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</si>
  <si>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</si>
  <si>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</si>
  <si>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</si>
  <si>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</si>
  <si>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</si>
  <si>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</si>
  <si>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</si>
  <si>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</si>
  <si>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</si>
  <si>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</si>
  <si>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</si>
  <si>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</si>
  <si>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</si>
  <si>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</si>
  <si>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</si>
  <si>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</si>
  <si>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</si>
  <si>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</si>
  <si>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</si>
  <si>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</si>
  <si>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</si>
  <si>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</si>
  <si>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</si>
  <si>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</si>
  <si>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</si>
  <si>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</si>
  <si>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</si>
  <si>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</si>
  <si>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</si>
  <si>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</si>
  <si>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</si>
  <si>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</si>
  <si>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</si>
  <si>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</si>
  <si>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</si>
  <si>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</si>
  <si>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</si>
  <si>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</si>
  <si>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</si>
  <si>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</si>
  <si>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</si>
  <si>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</si>
  <si>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</si>
  <si>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</si>
  <si>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</si>
  <si>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</si>
  <si>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</si>
  <si>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</si>
  <si>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</si>
  <si>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</si>
  <si>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</si>
  <si>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</si>
  <si>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</si>
  <si>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</si>
  <si>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</si>
  <si>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</si>
  <si>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</si>
  <si>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</si>
  <si>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</si>
  <si>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</si>
  <si>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</si>
  <si>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</si>
  <si>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</si>
  <si>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</si>
  <si>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</si>
  <si>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</si>
  <si>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</si>
  <si>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</si>
  <si>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</si>
  <si>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</si>
  <si>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</si>
  <si>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</si>
  <si>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</si>
  <si>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</si>
  <si>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</si>
  <si>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</si>
  <si>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</si>
  <si>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</si>
  <si>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</si>
  <si>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</si>
  <si>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</si>
  <si>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</si>
  <si>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</si>
  <si>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</si>
  <si>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</si>
  <si>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</si>
  <si>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</si>
  <si>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</si>
  <si>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</si>
  <si>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</si>
  <si>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</si>
  <si>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</si>
  <si>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</si>
  <si>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</si>
  <si>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</si>
  <si>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</si>
  <si>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</si>
  <si>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</si>
  <si>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</si>
  <si>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</si>
  <si>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</si>
  <si>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</si>
  <si>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</si>
  <si>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</si>
  <si>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</si>
  <si>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</si>
  <si>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</si>
  <si>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</si>
  <si>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</si>
  <si>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</si>
  <si>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</si>
  <si>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</si>
  <si>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</si>
  <si>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</si>
  <si>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</si>
  <si>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</si>
  <si>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</si>
  <si>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</si>
  <si>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</si>
  <si>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</si>
  <si>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</si>
  <si>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</si>
  <si>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</si>
  <si>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</si>
  <si>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</si>
  <si>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</si>
  <si>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</si>
  <si>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</si>
  <si>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</si>
  <si>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</si>
  <si>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</si>
  <si>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</si>
  <si>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</si>
  <si>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</si>
  <si>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</si>
  <si>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</si>
  <si>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</si>
  <si>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</si>
  <si>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</si>
  <si>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</si>
  <si>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</si>
  <si>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</si>
  <si>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</si>
  <si>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</si>
  <si>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</si>
  <si>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</si>
  <si>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</si>
  <si>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</si>
  <si>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</si>
  <si>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</si>
  <si>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</si>
  <si>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</si>
  <si>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</si>
  <si>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</si>
  <si>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</si>
  <si>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</si>
  <si>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</si>
  <si>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</si>
  <si>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</si>
  <si>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</si>
  <si>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</si>
  <si>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</si>
  <si>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</si>
  <si>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</si>
  <si>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</si>
  <si>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</si>
  <si>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</si>
  <si>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</si>
  <si>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</si>
  <si>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</si>
  <si>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</si>
  <si>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</si>
  <si>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</si>
  <si>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</si>
  <si>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</si>
  <si>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</si>
  <si>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</si>
  <si>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</si>
  <si>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</si>
  <si>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</si>
  <si>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</si>
  <si>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</si>
  <si>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</si>
  <si>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</si>
  <si>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</si>
  <si>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</si>
  <si>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</si>
  <si>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</si>
  <si>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</si>
  <si>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</si>
  <si>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</si>
  <si>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</si>
  <si>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</si>
  <si>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</si>
  <si>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</si>
  <si>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</si>
  <si>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</si>
  <si>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</si>
  <si>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</si>
  <si>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</si>
  <si>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</si>
  <si>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</si>
  <si>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</si>
  <si>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</si>
  <si>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</si>
  <si>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</si>
  <si>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</si>
  <si>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</si>
  <si>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</si>
  <si>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</si>
  <si>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</si>
  <si>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</si>
  <si>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</si>
  <si>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</si>
  <si>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</si>
  <si>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</si>
  <si>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</si>
  <si>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</si>
  <si>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</si>
  <si>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</si>
  <si>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</si>
  <si>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</si>
  <si>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</si>
  <si>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</si>
  <si>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</si>
  <si>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</si>
  <si>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</si>
  <si>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</si>
  <si>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</si>
  <si>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</si>
  <si>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</si>
  <si>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</si>
  <si>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</si>
  <si>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</si>
  <si>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</si>
  <si>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</si>
  <si>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</si>
  <si>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</si>
  <si>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</si>
  <si>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</si>
  <si>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</si>
  <si>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</si>
  <si>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</si>
  <si>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</si>
  <si>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</si>
  <si>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</si>
  <si>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</si>
  <si>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</si>
  <si>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</si>
  <si>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</si>
  <si>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</si>
  <si>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</si>
  <si>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</si>
  <si>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</si>
  <si>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</si>
  <si>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</si>
  <si>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</si>
  <si>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</si>
  <si>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</si>
  <si>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</si>
  <si>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</si>
  <si>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</si>
  <si>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</si>
  <si>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</si>
  <si>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</si>
  <si>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</si>
  <si>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</si>
  <si>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</si>
  <si>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</si>
  <si>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</si>
  <si>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</si>
  <si>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</si>
  <si>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</si>
  <si>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</si>
  <si>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</si>
  <si>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</si>
  <si>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</si>
  <si>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</si>
  <si>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</si>
  <si>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</si>
  <si>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</si>
  <si>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</si>
  <si>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</si>
  <si>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</si>
  <si>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</si>
  <si>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</si>
  <si>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</si>
  <si>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</si>
  <si>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</si>
  <si>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</si>
  <si>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</si>
  <si>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</si>
  <si>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</si>
  <si>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</si>
  <si>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</si>
  <si>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</si>
  <si>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</si>
  <si>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</si>
  <si>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</si>
  <si>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</si>
  <si>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</si>
  <si>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</si>
  <si>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</si>
  <si>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</si>
  <si>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</si>
  <si>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</si>
  <si>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</si>
  <si>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</si>
  <si>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</si>
  <si>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</si>
  <si>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</si>
  <si>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</si>
  <si>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</si>
  <si>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</si>
  <si>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</si>
  <si>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</si>
  <si>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</si>
  <si>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</si>
  <si>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</si>
  <si>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</si>
  <si>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</si>
  <si>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</si>
  <si>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</si>
  <si>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</si>
  <si>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</si>
  <si>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</si>
  <si>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</si>
  <si>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</si>
  <si>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</si>
  <si>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</si>
  <si>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</si>
  <si>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</si>
  <si>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</si>
  <si>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</si>
  <si>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</si>
  <si>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</si>
  <si>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</si>
  <si>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</si>
  <si>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</si>
  <si>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</si>
  <si>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</si>
  <si>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</si>
  <si>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</si>
  <si>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</si>
  <si>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</si>
  <si>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</si>
  <si>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</si>
  <si>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</si>
  <si>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</si>
  <si>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</si>
  <si>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</si>
  <si>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</si>
  <si>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</si>
  <si>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</si>
  <si>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</si>
  <si>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</si>
  <si>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</si>
  <si>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</si>
  <si>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</si>
  <si>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</si>
  <si>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</si>
  <si>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</si>
  <si>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</si>
  <si>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</si>
  <si>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</si>
  <si>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</si>
  <si>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</si>
  <si>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</si>
  <si>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</si>
  <si>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</si>
  <si>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</si>
  <si>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</si>
  <si>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</si>
  <si>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</si>
  <si>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</si>
  <si>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</si>
  <si>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</si>
  <si>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</si>
  <si>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</si>
  <si>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</si>
  <si>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</si>
  <si>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</si>
  <si>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</si>
  <si>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</si>
  <si>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</si>
  <si>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</si>
  <si>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</si>
  <si>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</si>
  <si>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</si>
  <si>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</si>
  <si>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</si>
  <si>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</si>
  <si>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</si>
  <si>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</si>
  <si>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</si>
  <si>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</si>
  <si>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</si>
  <si>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</si>
  <si>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</si>
  <si>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</si>
  <si>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</si>
  <si>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</si>
  <si>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</si>
  <si>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</si>
  <si>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</si>
  <si>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</si>
  <si>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</si>
  <si>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</si>
  <si>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</si>
  <si>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</si>
  <si>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</si>
  <si>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</si>
  <si>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</si>
  <si>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</si>
  <si>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</si>
  <si>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</si>
  <si>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</si>
  <si>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</si>
  <si>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</si>
  <si>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</si>
  <si>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</si>
  <si>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</si>
  <si>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</si>
  <si>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</si>
  <si>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</si>
  <si>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</si>
  <si>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</si>
  <si>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</si>
  <si>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</si>
  <si>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</si>
  <si>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</si>
  <si>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</si>
  <si>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</si>
  <si>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</si>
  <si>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</si>
  <si>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</si>
  <si>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</si>
  <si>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</si>
  <si>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</si>
  <si>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</si>
  <si>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</si>
  <si>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</si>
  <si>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</si>
  <si>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</si>
  <si>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</si>
  <si>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</si>
  <si>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</si>
  <si>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</si>
  <si>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</si>
  <si>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</si>
  <si>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</si>
  <si>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</si>
  <si>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</si>
  <si>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</si>
  <si>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</si>
  <si>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</si>
  <si>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</si>
  <si>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</si>
  <si>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</si>
  <si>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</si>
  <si>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</si>
  <si>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</si>
  <si>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</si>
  <si>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</si>
  <si>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</si>
  <si>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</si>
  <si>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</si>
  <si>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</si>
  <si>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</si>
  <si>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</si>
  <si>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</si>
  <si>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</si>
  <si>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</si>
  <si>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</si>
  <si>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</si>
  <si>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</si>
  <si>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</si>
  <si>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</si>
  <si>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</si>
  <si>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</si>
  <si>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</si>
  <si>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</si>
  <si>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</si>
  <si>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</si>
  <si>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</si>
  <si>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</si>
  <si>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</si>
  <si>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</si>
  <si>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</si>
  <si>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</si>
  <si>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</si>
  <si>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</si>
  <si>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</si>
  <si>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</si>
  <si>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</si>
  <si>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</si>
  <si>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</si>
  <si>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</si>
  <si>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</si>
  <si>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</si>
  <si>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</si>
  <si>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</si>
  <si>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</si>
  <si>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</si>
  <si>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</si>
  <si>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</si>
  <si>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</si>
  <si>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</si>
  <si>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</si>
  <si>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</si>
  <si>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</si>
  <si>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</si>
  <si>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</si>
  <si>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</si>
  <si>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</si>
  <si>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</si>
  <si>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</si>
  <si>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</si>
  <si>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</si>
  <si>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</si>
  <si>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</si>
  <si>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</si>
  <si>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</si>
  <si>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</si>
  <si>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</si>
  <si>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</si>
  <si>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</si>
  <si>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</si>
  <si>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</si>
  <si>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</si>
  <si>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</si>
  <si>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</si>
  <si>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</si>
  <si>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</si>
  <si>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</si>
  <si>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</si>
  <si>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</si>
  <si>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</si>
  <si>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</si>
  <si>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</si>
  <si>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</si>
  <si>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</si>
  <si>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</si>
  <si>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</si>
  <si>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</si>
  <si>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</si>
  <si>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</si>
  <si>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</si>
  <si>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</si>
  <si>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</si>
  <si>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</si>
  <si>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</si>
  <si>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</si>
  <si>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</si>
  <si>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</si>
  <si>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</si>
  <si>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</si>
  <si>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</si>
  <si>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</si>
  <si>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</si>
  <si>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</si>
  <si>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</si>
  <si>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</si>
  <si>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</si>
  <si>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</si>
  <si>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</si>
  <si>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</si>
  <si>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</si>
  <si>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</si>
  <si>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</si>
  <si>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</si>
  <si>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</si>
  <si>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</si>
  <si>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</si>
  <si>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</si>
  <si>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</si>
  <si>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</si>
  <si>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</si>
  <si>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</si>
  <si>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</si>
  <si>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</si>
  <si>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</si>
  <si>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</si>
  <si>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</si>
  <si>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</si>
  <si>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</si>
  <si>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</si>
  <si>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</si>
  <si>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</si>
  <si>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</si>
  <si>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</si>
  <si>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</si>
  <si>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</si>
  <si>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</si>
  <si>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</si>
  <si>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</si>
  <si>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</si>
  <si>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</si>
  <si>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</si>
  <si>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</si>
  <si>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</si>
  <si>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</si>
  <si>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</si>
  <si>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</si>
  <si>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</si>
  <si>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</si>
  <si>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</si>
  <si>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</si>
  <si>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</si>
  <si>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</si>
  <si>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</si>
  <si>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</si>
  <si>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</si>
  <si>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</si>
  <si>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</si>
  <si>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</si>
  <si>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</si>
  <si>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</si>
  <si>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</si>
  <si>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</si>
  <si>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</si>
  <si>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</si>
  <si>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</si>
  <si>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</si>
  <si>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</si>
  <si>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</si>
  <si>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</si>
  <si>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</si>
  <si>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</si>
  <si>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</si>
  <si>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</si>
  <si>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</si>
  <si>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</si>
  <si>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</si>
  <si>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</si>
  <si>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</si>
  <si>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</si>
  <si>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</si>
  <si>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</si>
  <si>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</si>
  <si>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</si>
  <si>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</si>
  <si>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</si>
  <si>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</si>
  <si>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</si>
  <si>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</si>
  <si>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</si>
  <si>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</si>
  <si>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</si>
  <si>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</si>
  <si>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</si>
  <si>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</si>
  <si>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</si>
  <si>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</si>
  <si>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</si>
  <si>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</si>
  <si>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</si>
  <si>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</si>
  <si>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</si>
  <si>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</si>
  <si>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</si>
  <si>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</si>
  <si>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</si>
  <si>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</si>
  <si>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</si>
  <si>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</si>
  <si>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</si>
  <si>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</si>
  <si>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</si>
  <si>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</si>
  <si>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</si>
  <si>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</si>
  <si>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</si>
  <si>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</si>
  <si>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</si>
  <si>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</si>
  <si>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</si>
  <si>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</si>
  <si>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</si>
  <si>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</si>
  <si>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</si>
  <si>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</si>
  <si>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</si>
  <si>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</si>
  <si>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</si>
  <si>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</si>
  <si>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</si>
  <si>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</si>
  <si>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</si>
  <si>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</si>
  <si>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</si>
  <si>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</si>
  <si>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</si>
  <si>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</si>
  <si>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</si>
  <si>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</si>
  <si>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</si>
  <si>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</si>
  <si>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</si>
  <si>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</si>
  <si>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</si>
  <si>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</si>
  <si>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</si>
  <si>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</si>
  <si>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</si>
  <si>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</si>
  <si>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</si>
  <si>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</si>
  <si>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</si>
  <si>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</si>
  <si>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</si>
  <si>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</si>
  <si>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</si>
  <si>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</si>
  <si>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</si>
  <si>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</si>
  <si>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</si>
  <si>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</si>
  <si>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</si>
  <si>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</si>
  <si>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</si>
  <si>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</si>
  <si>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</si>
  <si>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</si>
  <si>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</si>
  <si>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</si>
  <si>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</si>
  <si>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</si>
  <si>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</si>
  <si>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</si>
  <si>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</si>
  <si>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</si>
  <si>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</si>
  <si>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</si>
  <si>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</si>
  <si>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</si>
  <si>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</si>
  <si>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</si>
  <si>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</si>
  <si>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</si>
  <si>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</si>
  <si>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</si>
  <si>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</si>
  <si>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</si>
  <si>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</si>
  <si>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</si>
  <si>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</si>
  <si>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</si>
  <si>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</si>
  <si>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</si>
  <si>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</si>
  <si>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</si>
  <si>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</si>
  <si>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</si>
  <si>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</si>
  <si>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</si>
  <si>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</si>
  <si>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</si>
  <si>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</si>
  <si>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</si>
  <si>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</si>
  <si>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</si>
  <si>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</si>
  <si>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</si>
  <si>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</si>
  <si>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</si>
  <si>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</si>
  <si>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</si>
  <si>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</si>
  <si>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</si>
  <si>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</si>
  <si>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</si>
  <si>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</si>
  <si>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</si>
  <si>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</si>
  <si>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</si>
  <si>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</si>
  <si>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</si>
  <si>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</si>
  <si>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</si>
  <si>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</si>
  <si>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</si>
  <si>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</si>
  <si>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</si>
  <si>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</si>
  <si>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</si>
  <si>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</si>
  <si>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</si>
  <si>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</si>
  <si>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</si>
  <si>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</si>
  <si>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</si>
  <si>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</si>
  <si>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</si>
  <si>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</si>
  <si>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</si>
  <si>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</si>
  <si>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</si>
  <si>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</si>
  <si>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</si>
  <si>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</si>
  <si>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</si>
  <si>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</si>
  <si>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</si>
  <si>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</si>
  <si>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</si>
  <si>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</si>
  <si>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</si>
  <si>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</si>
  <si>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</si>
  <si>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</si>
  <si>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</si>
  <si>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</si>
  <si>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</si>
  <si>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</si>
  <si>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</si>
  <si>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</si>
  <si>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</si>
  <si>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</si>
  <si>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</si>
  <si>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</si>
  <si>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</si>
  <si>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</si>
  <si>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</si>
  <si>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</si>
  <si>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</si>
  <si>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</si>
  <si>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</si>
  <si>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</si>
  <si>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</si>
  <si>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</si>
  <si>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</si>
  <si>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</si>
  <si>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</si>
  <si>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</si>
  <si>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</si>
  <si>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</si>
  <si>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</si>
  <si>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</si>
  <si>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</si>
  <si>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</si>
  <si>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</si>
  <si>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</si>
  <si>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</si>
  <si>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</si>
  <si>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</si>
  <si>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</si>
  <si>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</si>
  <si>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</si>
  <si>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</si>
  <si>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</si>
  <si>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</si>
  <si>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</si>
  <si>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</si>
  <si>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</si>
  <si>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</si>
  <si>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</si>
  <si>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</si>
  <si>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</si>
  <si>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</si>
  <si>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</si>
  <si>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</si>
  <si>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</si>
  <si>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</si>
  <si>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</si>
  <si>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</si>
  <si>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</si>
  <si>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</si>
  <si>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</si>
  <si>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</si>
  <si>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</si>
  <si>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</si>
  <si>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</si>
  <si>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</si>
  <si>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</si>
  <si>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</si>
  <si>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</si>
  <si>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</si>
  <si>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</si>
  <si>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</si>
  <si>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</si>
  <si>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</si>
  <si>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</si>
  <si>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</si>
  <si>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</si>
  <si>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</si>
  <si>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</si>
  <si>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</si>
  <si>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</si>
  <si>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</si>
  <si>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</si>
  <si>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</si>
  <si>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</si>
  <si>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</si>
  <si>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</si>
  <si>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</si>
  <si>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</si>
  <si>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</si>
  <si>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</si>
  <si>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</si>
  <si>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</si>
  <si>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</si>
  <si>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</si>
  <si>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</si>
  <si>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</si>
  <si>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</si>
  <si>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</si>
  <si>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</si>
  <si>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</si>
  <si>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</si>
  <si>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</si>
  <si>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</si>
  <si>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</si>
  <si>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</si>
  <si>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</si>
  <si>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</si>
  <si>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</si>
  <si>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</si>
  <si>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</si>
  <si>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</si>
  <si>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</si>
  <si>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</si>
  <si>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</si>
  <si>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</si>
  <si>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</si>
  <si>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</si>
  <si>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</si>
  <si>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</si>
  <si>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</si>
  <si>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</si>
  <si>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</si>
  <si>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</si>
  <si>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</si>
  <si>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</si>
  <si>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</si>
  <si>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</si>
  <si>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</si>
  <si>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</si>
  <si>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</si>
  <si>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</si>
  <si>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</si>
  <si>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</si>
  <si>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</si>
  <si>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</si>
  <si>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</si>
  <si>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</si>
  <si>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</si>
  <si>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</si>
  <si>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</si>
  <si>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</si>
  <si>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</si>
  <si>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</si>
  <si>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</si>
  <si>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</si>
  <si>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</si>
  <si>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</si>
  <si>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</si>
  <si>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</si>
  <si>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</si>
  <si>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</si>
  <si>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</si>
  <si>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</si>
  <si>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</si>
  <si>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</si>
  <si>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</si>
  <si>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</si>
  <si>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</si>
  <si>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</si>
  <si>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</si>
  <si>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</si>
  <si>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</si>
  <si>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</si>
  <si>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</si>
  <si>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</si>
  <si>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</si>
  <si>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</si>
  <si>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</si>
  <si>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</si>
  <si>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</si>
  <si>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</si>
  <si>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</si>
  <si>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</si>
  <si>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</si>
  <si>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</si>
  <si>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</si>
  <si>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</si>
  <si>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</si>
  <si>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</si>
  <si>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</si>
  <si>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</si>
  <si>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</si>
  <si>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</si>
  <si>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</si>
  <si>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</si>
  <si>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</si>
  <si>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</si>
  <si>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</si>
  <si>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</si>
  <si>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</si>
  <si>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</si>
  <si>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</si>
  <si>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</si>
  <si>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</si>
  <si>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</si>
  <si>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</si>
  <si>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</si>
  <si>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</si>
  <si>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</si>
  <si>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</si>
  <si>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</si>
  <si>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</si>
  <si>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</si>
  <si>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</si>
  <si>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</si>
  <si>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</si>
  <si>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</si>
  <si>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</si>
  <si>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</si>
  <si>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</si>
  <si>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</si>
  <si>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</si>
  <si>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</si>
  <si>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</si>
  <si>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</si>
  <si>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</si>
  <si>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</si>
  <si>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</si>
  <si>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</si>
  <si>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</si>
  <si>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</si>
  <si>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</si>
  <si>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</si>
  <si>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</si>
  <si>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</si>
  <si>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</si>
  <si>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</si>
  <si>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</si>
  <si>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</si>
  <si>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</si>
  <si>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</si>
  <si>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</si>
  <si>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</si>
  <si>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</si>
  <si>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</si>
  <si>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</si>
  <si>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</si>
  <si>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</si>
  <si>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</si>
  <si>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</si>
  <si>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</si>
  <si>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</si>
  <si>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</si>
  <si>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</si>
  <si>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</si>
  <si>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</si>
  <si>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</si>
  <si>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</si>
  <si>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</si>
  <si>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</si>
  <si>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</si>
  <si>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</si>
  <si>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</si>
  <si>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</si>
  <si>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</si>
  <si>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</si>
  <si>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</si>
  <si>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</si>
  <si>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</si>
  <si>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</si>
  <si>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</si>
  <si>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</si>
  <si>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</si>
  <si>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</si>
  <si>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</si>
  <si>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</si>
  <si>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</si>
  <si>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</si>
  <si>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</si>
  <si>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</si>
  <si>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</si>
  <si>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</si>
  <si>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</si>
  <si>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</si>
  <si>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</si>
  <si>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</si>
  <si>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</si>
  <si>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</si>
  <si>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</si>
  <si>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</si>
  <si>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</si>
  <si>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</si>
  <si>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</si>
  <si>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</si>
  <si>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</si>
  <si>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</si>
  <si>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</si>
  <si>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</si>
  <si>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</si>
  <si>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</si>
  <si>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</si>
  <si>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</si>
  <si>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</si>
  <si>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</si>
  <si>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</si>
  <si>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</si>
  <si>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</si>
  <si>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</si>
  <si>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</si>
  <si>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</si>
  <si>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</si>
  <si>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</si>
  <si>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</si>
  <si>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</si>
  <si>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</si>
  <si>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</si>
  <si>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</si>
  <si>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</si>
  <si>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</si>
  <si>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</si>
  <si>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</si>
  <si>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</si>
  <si>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</si>
  <si>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</si>
  <si>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</si>
  <si>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</si>
  <si>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</si>
  <si>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</si>
  <si>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</si>
  <si>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</si>
  <si>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</si>
  <si>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</si>
  <si>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</si>
  <si>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</si>
  <si>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</si>
  <si>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</si>
  <si>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</si>
  <si>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</si>
  <si>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</si>
  <si>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</si>
  <si>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</si>
  <si>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</si>
  <si>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</si>
  <si>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</si>
  <si>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</si>
  <si>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</si>
  <si>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</si>
  <si>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</si>
  <si>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</si>
  <si>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</si>
  <si>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</si>
  <si>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</si>
  <si>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</si>
  <si>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</si>
  <si>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</si>
  <si>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</si>
  <si>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</si>
  <si>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</si>
  <si>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</si>
  <si>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</si>
  <si>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</si>
  <si>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</si>
  <si>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</si>
  <si>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</si>
  <si>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</si>
  <si>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</si>
  <si>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</si>
  <si>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</si>
  <si>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</si>
  <si>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</si>
  <si>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</si>
  <si>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</si>
  <si>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</si>
  <si>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</si>
  <si>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</si>
  <si>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</si>
  <si>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</si>
  <si>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</si>
  <si>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</si>
  <si>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</si>
  <si>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</si>
  <si>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</si>
  <si>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</si>
  <si>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</si>
  <si>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</si>
  <si>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</si>
  <si>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</si>
  <si>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</si>
  <si>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</si>
  <si>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</si>
  <si>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</si>
  <si>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</si>
  <si>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</si>
  <si>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</si>
  <si>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</si>
  <si>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</si>
  <si>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</si>
  <si>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</si>
  <si>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</si>
  <si>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</si>
  <si>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</si>
  <si>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</si>
  <si>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</si>
  <si>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</si>
  <si>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</si>
  <si>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</si>
  <si>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</si>
  <si>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</si>
  <si>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</si>
  <si>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</si>
  <si>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</si>
  <si>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</si>
  <si>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</si>
  <si>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</si>
  <si>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</si>
  <si>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</si>
  <si>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</si>
  <si>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</si>
  <si>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</si>
  <si>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</si>
  <si>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</si>
  <si>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</si>
  <si>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</si>
  <si>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</si>
  <si>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</si>
  <si>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</si>
  <si>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</si>
  <si>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</si>
  <si>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</si>
  <si>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</si>
  <si>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</si>
  <si>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</si>
  <si>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</si>
  <si>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</si>
  <si>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</si>
  <si>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</si>
  <si>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</si>
  <si>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</si>
  <si>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</si>
  <si>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</si>
  <si>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</si>
  <si>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</si>
  <si>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</si>
  <si>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</si>
  <si>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</si>
  <si>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</si>
  <si>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</si>
  <si>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</si>
  <si>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</si>
  <si>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</si>
  <si>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</si>
  <si>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</si>
  <si>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</si>
  <si>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</si>
  <si>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</si>
  <si>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</si>
  <si>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</si>
  <si>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</si>
  <si>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</si>
  <si>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</si>
  <si>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</si>
  <si>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</si>
  <si>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</si>
  <si>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</si>
  <si>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</si>
  <si>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</si>
  <si>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</si>
  <si>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</si>
  <si>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</si>
  <si>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</si>
  <si>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</si>
  <si>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</si>
  <si>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</si>
  <si>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</si>
  <si>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</si>
  <si>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</si>
  <si>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</si>
  <si>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</si>
  <si>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</si>
  <si>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</si>
  <si>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</si>
  <si>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</si>
  <si>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</si>
  <si>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</si>
  <si>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</si>
  <si>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</si>
  <si>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</si>
  <si>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</si>
  <si>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</si>
  <si>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</si>
  <si>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</si>
  <si>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</si>
  <si>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</si>
  <si>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</si>
  <si>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</si>
  <si>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</si>
  <si>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</si>
  <si>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</si>
  <si>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</si>
  <si>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</si>
  <si>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</si>
  <si>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</si>
  <si>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</si>
  <si>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</si>
  <si>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</si>
  <si>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</si>
  <si>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</si>
  <si>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</si>
  <si>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</si>
  <si>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</si>
  <si>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</si>
  <si>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</si>
  <si>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</si>
  <si>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</si>
  <si>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</si>
  <si>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</si>
  <si>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</si>
  <si>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</si>
  <si>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</si>
  <si>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</si>
  <si>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</si>
  <si>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</si>
  <si>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</si>
  <si>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</si>
  <si>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</si>
  <si>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</si>
  <si>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</si>
  <si>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</si>
  <si>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</si>
  <si>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</si>
  <si>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</si>
  <si>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</si>
  <si>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</si>
  <si>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</si>
  <si>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</si>
  <si>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</si>
  <si>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</si>
  <si>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</si>
  <si>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</si>
  <si>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</si>
  <si>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</si>
  <si>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</si>
  <si>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</si>
  <si>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</si>
  <si>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</si>
  <si>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</si>
  <si>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</si>
  <si>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</si>
  <si>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</si>
  <si>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</si>
  <si>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</si>
  <si>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</si>
  <si>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</si>
  <si>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</si>
  <si>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</si>
  <si>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</si>
  <si>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</si>
  <si>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</si>
  <si>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</si>
  <si>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</si>
  <si>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</si>
  <si>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</si>
  <si>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</si>
  <si>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</si>
  <si>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</si>
  <si>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</si>
  <si>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</si>
  <si>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</si>
  <si>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</si>
  <si>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</si>
  <si>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</si>
  <si>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</si>
  <si>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</si>
  <si>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</si>
  <si>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</si>
  <si>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</si>
  <si>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</si>
  <si>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</si>
  <si>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</si>
  <si>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</si>
  <si>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</si>
  <si>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</si>
  <si>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</si>
  <si>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</si>
  <si>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</si>
  <si>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</si>
  <si>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</si>
  <si>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</si>
  <si>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</si>
  <si>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</si>
  <si>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</si>
  <si>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</si>
  <si>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</si>
  <si>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</si>
  <si>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</si>
  <si>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</si>
  <si>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</si>
  <si>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</si>
  <si>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</si>
  <si>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</si>
  <si>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</si>
  <si>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</si>
  <si>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</si>
  <si>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</si>
  <si>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</si>
  <si>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</si>
  <si>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</si>
  <si>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</si>
  <si>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</si>
  <si>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</si>
  <si>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</si>
  <si>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</si>
  <si>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</si>
  <si>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</si>
  <si>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</si>
  <si>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</si>
  <si>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</si>
  <si>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</si>
  <si>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</si>
  <si>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</si>
  <si>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</si>
  <si>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</si>
  <si>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</si>
  <si>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</si>
  <si>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</si>
  <si>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</si>
  <si>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</si>
  <si>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</si>
  <si>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</si>
  <si>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</si>
  <si>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</si>
  <si>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</si>
  <si>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</si>
  <si>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</si>
  <si>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</si>
  <si>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</si>
  <si>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</si>
  <si>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</si>
  <si>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</si>
  <si>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</si>
  <si>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</si>
  <si>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</si>
  <si>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</si>
  <si>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</si>
  <si>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</si>
  <si>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</si>
  <si>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</si>
  <si>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</si>
  <si>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</si>
  <si>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</si>
  <si>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</si>
  <si>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</si>
  <si>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</si>
  <si>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</si>
  <si>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</si>
  <si>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</si>
  <si>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</si>
  <si>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</si>
  <si>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</si>
  <si>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</si>
  <si>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</si>
  <si>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</si>
  <si>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</si>
  <si>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</si>
  <si>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</si>
  <si>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</si>
  <si>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</si>
  <si>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</si>
  <si>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</si>
  <si>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</si>
  <si>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</si>
  <si>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</si>
  <si>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</si>
  <si>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</si>
  <si>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</si>
  <si>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</si>
  <si>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</si>
  <si>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</si>
  <si>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</si>
  <si>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</si>
  <si>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</si>
  <si>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</si>
  <si>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</si>
  <si>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</si>
  <si>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</si>
  <si>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</si>
  <si>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</si>
  <si>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</si>
  <si>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</si>
  <si>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</si>
  <si>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</si>
  <si>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</si>
  <si>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</si>
  <si>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</si>
  <si>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</si>
  <si>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</si>
  <si>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</si>
  <si>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</si>
  <si>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</si>
  <si>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</si>
  <si>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</si>
  <si>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</si>
  <si>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</si>
  <si>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</si>
  <si>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</si>
  <si>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</si>
  <si>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</si>
  <si>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</si>
  <si>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</si>
  <si>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</si>
  <si>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</si>
  <si>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</si>
  <si>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</si>
  <si>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</si>
  <si>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</si>
  <si>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</si>
  <si>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</si>
  <si>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</si>
  <si>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</si>
  <si>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</si>
  <si>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</si>
  <si>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</si>
  <si>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</si>
  <si>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</si>
  <si>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</si>
  <si>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</si>
  <si>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</si>
  <si>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</si>
  <si>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</si>
  <si>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</si>
  <si>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</si>
  <si>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</si>
  <si>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</si>
  <si>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</si>
  <si>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</si>
  <si>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</si>
  <si>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</si>
  <si>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</si>
  <si>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</si>
  <si>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</si>
  <si>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</si>
  <si>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</si>
  <si>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</si>
  <si>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</si>
  <si>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</si>
  <si>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</si>
  <si>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</si>
  <si>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</si>
  <si>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</si>
  <si>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</si>
  <si>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</si>
  <si>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</si>
  <si>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</si>
  <si>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</si>
  <si>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</si>
  <si>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</si>
  <si>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</si>
  <si>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</si>
  <si>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</si>
  <si>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</si>
  <si>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</si>
  <si>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</si>
  <si>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</si>
  <si>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</si>
  <si>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</si>
  <si>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</si>
  <si>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</si>
  <si>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</si>
  <si>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</si>
  <si>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</si>
  <si>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</si>
  <si>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</si>
  <si>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</si>
  <si>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</si>
  <si>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</si>
  <si>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</si>
  <si>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</si>
  <si>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</si>
  <si>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</si>
  <si>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</si>
  <si>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</si>
  <si>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</si>
  <si>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</si>
  <si>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</si>
  <si>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</si>
  <si>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</si>
  <si>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</si>
  <si>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</si>
  <si>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</si>
  <si>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</si>
  <si>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</si>
  <si>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</si>
  <si>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</si>
  <si>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</si>
  <si>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</si>
  <si>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</si>
  <si>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</si>
  <si>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</si>
  <si>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</si>
  <si>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</si>
  <si>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</si>
  <si>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</si>
  <si>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</si>
  <si>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</si>
  <si>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</si>
  <si>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</si>
  <si>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</si>
  <si>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</si>
  <si>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</si>
  <si>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</si>
  <si>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</si>
  <si>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</si>
  <si>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</si>
  <si>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</si>
  <si>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</si>
  <si>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</si>
  <si>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</si>
  <si>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</si>
  <si>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</si>
  <si>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</si>
  <si>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</si>
  <si>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</si>
  <si>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</si>
  <si>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</si>
  <si>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</si>
  <si>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</si>
  <si>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</si>
  <si>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</si>
  <si>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</si>
  <si>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</si>
  <si>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</si>
  <si>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</si>
  <si>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</si>
  <si>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</si>
  <si>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</si>
  <si>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</si>
  <si>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</si>
  <si>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</si>
  <si>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</si>
  <si>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</si>
  <si>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</si>
  <si>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</si>
  <si>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</si>
  <si>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</si>
  <si>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</si>
  <si>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</si>
  <si>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</si>
  <si>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</si>
  <si>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</si>
  <si>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</si>
  <si>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</si>
  <si>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</si>
  <si>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</si>
  <si>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</si>
  <si>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</si>
  <si>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</si>
  <si>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</si>
  <si>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</si>
  <si>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</si>
  <si>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</si>
  <si>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</si>
  <si>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</si>
  <si>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</si>
  <si>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</si>
  <si>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</si>
  <si>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</si>
  <si>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</si>
  <si>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</si>
  <si>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</si>
  <si>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</si>
  <si>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</si>
  <si>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</si>
  <si>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</si>
  <si>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</si>
  <si>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</si>
  <si>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</si>
  <si>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</si>
  <si>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</si>
  <si>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</si>
  <si>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</si>
  <si>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</si>
  <si>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</si>
  <si>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</si>
  <si>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</si>
  <si>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</si>
  <si>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</si>
  <si>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</si>
  <si>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</si>
  <si>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</si>
  <si>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</si>
  <si>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</si>
  <si>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</si>
  <si>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</si>
  <si>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</si>
  <si>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</si>
  <si>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</si>
  <si>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</si>
  <si>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</si>
  <si>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</si>
  <si>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</si>
  <si>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</si>
  <si>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</si>
  <si>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</si>
  <si>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</si>
  <si>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</si>
  <si>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</si>
  <si>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</si>
  <si>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</si>
  <si>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</si>
  <si>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</si>
  <si>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</si>
  <si>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</si>
  <si>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</si>
  <si>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</si>
  <si>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</si>
  <si>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</si>
  <si>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</si>
  <si>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</si>
  <si>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</si>
  <si>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</si>
  <si>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</si>
  <si>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</si>
  <si>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</si>
  <si>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</si>
  <si>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</si>
  <si>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</si>
  <si>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</si>
  <si>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</si>
  <si>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</si>
  <si>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</si>
  <si>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</si>
  <si>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</si>
  <si>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</si>
  <si>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</si>
  <si>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</si>
  <si>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</si>
  <si>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</si>
  <si>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</si>
  <si>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</si>
  <si>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</si>
  <si>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</si>
  <si>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</si>
  <si>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</si>
  <si>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</si>
  <si>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</si>
  <si>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</si>
  <si>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</si>
  <si>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</si>
  <si>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</si>
  <si>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</si>
  <si>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</si>
  <si>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</si>
  <si>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</si>
  <si>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</si>
  <si>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</si>
  <si>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</si>
  <si>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</si>
  <si>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</si>
  <si>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</si>
  <si>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</si>
  <si>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</si>
  <si>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</si>
  <si>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</si>
  <si>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</si>
  <si>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</si>
  <si>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</si>
  <si>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</si>
  <si>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</si>
  <si>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</si>
  <si>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</si>
  <si>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</si>
  <si>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</si>
  <si>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</si>
  <si>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</si>
  <si>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</si>
  <si>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</si>
  <si>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</si>
  <si>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</si>
  <si>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</si>
  <si>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</si>
  <si>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</si>
  <si>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</si>
  <si>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</si>
  <si>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</si>
  <si>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</si>
  <si>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</si>
  <si>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</si>
  <si>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</si>
  <si>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</si>
  <si>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</si>
  <si>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</si>
  <si>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</si>
  <si>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</si>
  <si>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</si>
  <si>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</si>
  <si>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</si>
  <si>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</si>
  <si>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</si>
  <si>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</si>
  <si>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</si>
  <si>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</si>
  <si>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</si>
  <si>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</si>
  <si>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</si>
  <si>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</si>
  <si>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</si>
  <si>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</si>
  <si>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</si>
  <si>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</si>
  <si>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</si>
  <si>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</si>
  <si>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</si>
  <si>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</si>
  <si>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</si>
  <si>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</si>
  <si>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</si>
  <si>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</si>
  <si>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</si>
  <si>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</si>
  <si>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</si>
  <si>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</si>
  <si>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</si>
  <si>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</si>
  <si>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</si>
  <si>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</si>
  <si>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</si>
  <si>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</si>
  <si>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</si>
  <si>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</si>
  <si>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</si>
  <si>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</si>
  <si>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</si>
  <si>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</si>
  <si>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</si>
  <si>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</si>
  <si>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</si>
  <si>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</si>
  <si>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</si>
  <si>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</si>
  <si>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</si>
  <si>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</si>
  <si>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</si>
  <si>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</si>
  <si>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</si>
  <si>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</si>
  <si>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</si>
  <si>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</si>
  <si>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</si>
  <si>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</si>
  <si>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</si>
  <si>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</si>
  <si>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</si>
  <si>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</si>
  <si>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</si>
  <si>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</si>
  <si>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</si>
  <si>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</si>
  <si>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</si>
  <si>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</si>
  <si>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</si>
  <si>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</si>
  <si>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</si>
  <si>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</si>
  <si>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</si>
  <si>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</si>
  <si>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</si>
  <si>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</si>
  <si>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</si>
  <si>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</si>
  <si>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</si>
  <si>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</si>
  <si>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</si>
  <si>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</si>
  <si>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</si>
  <si>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</si>
  <si>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</si>
  <si>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</si>
  <si>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</si>
  <si>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</si>
  <si>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</si>
  <si>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</si>
  <si>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</si>
  <si>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</si>
  <si>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</si>
  <si>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</si>
  <si>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</si>
  <si>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</si>
  <si>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</si>
  <si>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</si>
  <si>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</si>
  <si>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</si>
  <si>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</si>
  <si>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</si>
  <si>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</si>
  <si>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</si>
  <si>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</si>
  <si>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</si>
  <si>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</si>
  <si>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</si>
  <si>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</si>
  <si>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</si>
  <si>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</si>
  <si>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</si>
  <si>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</si>
  <si>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</si>
  <si>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</si>
  <si>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</si>
  <si>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</si>
  <si>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</si>
  <si>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</si>
  <si>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</si>
  <si>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</si>
  <si>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</si>
  <si>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</si>
  <si>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</si>
  <si>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</si>
  <si>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</si>
  <si>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</si>
  <si>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</si>
  <si>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</si>
  <si>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</si>
  <si>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</si>
  <si>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</si>
  <si>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</si>
  <si>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</si>
  <si>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</si>
  <si>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</si>
  <si>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</si>
  <si>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</si>
  <si>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</si>
  <si>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</si>
  <si>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</si>
  <si>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</si>
  <si>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</si>
  <si>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</si>
  <si>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</si>
  <si>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</si>
  <si>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</si>
  <si>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</si>
  <si>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</si>
  <si>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</si>
  <si>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</si>
  <si>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</si>
  <si>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</si>
  <si>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</si>
  <si>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</si>
  <si>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</si>
  <si>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</si>
  <si>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</si>
  <si>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</si>
  <si>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</si>
  <si>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</si>
  <si>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</si>
  <si>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</si>
  <si>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</si>
  <si>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</si>
  <si>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</si>
  <si>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</si>
  <si>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</si>
  <si>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</si>
  <si>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</si>
  <si>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</si>
  <si>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</si>
  <si>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</si>
  <si>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</si>
  <si>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</si>
  <si>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</si>
  <si>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</si>
  <si>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</si>
  <si>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</si>
  <si>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</si>
  <si>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</si>
  <si>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</si>
  <si>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</si>
  <si>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</si>
  <si>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</si>
  <si>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</si>
  <si>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</si>
  <si>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</si>
  <si>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</si>
  <si>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</si>
  <si>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</si>
  <si>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</si>
  <si>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</si>
  <si>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</si>
  <si>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</si>
  <si>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</si>
  <si>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</si>
  <si>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</si>
  <si>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</si>
  <si>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</si>
  <si>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</si>
  <si>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</si>
  <si>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</si>
  <si>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</si>
  <si>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</si>
  <si>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</si>
  <si>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</si>
  <si>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</si>
  <si>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</si>
  <si>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</si>
  <si>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</si>
  <si>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</si>
  <si>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</si>
  <si>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</si>
  <si>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</si>
  <si>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</si>
  <si>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</si>
  <si>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</si>
  <si>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</si>
  <si>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</si>
  <si>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</si>
  <si>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</si>
  <si>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</si>
  <si>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</si>
  <si>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</si>
  <si>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</si>
  <si>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</si>
  <si>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</si>
  <si>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</si>
  <si>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</si>
  <si>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</si>
  <si>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</si>
  <si>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</si>
  <si>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</si>
  <si>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</si>
  <si>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</si>
  <si>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</si>
  <si>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</si>
  <si>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</si>
  <si>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</si>
  <si>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</si>
  <si>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</si>
  <si>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</si>
  <si>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</si>
  <si>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</si>
  <si>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</si>
  <si>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</si>
  <si>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</si>
  <si>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</si>
  <si>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</si>
  <si>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</si>
  <si>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</si>
  <si>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</si>
  <si>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</si>
  <si>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</si>
  <si>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</si>
  <si>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</si>
  <si>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</si>
  <si>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</si>
  <si>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</si>
  <si>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</si>
  <si>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</si>
  <si>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</si>
  <si>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</si>
  <si>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</si>
  <si>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</si>
  <si>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</si>
  <si>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</si>
  <si>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</si>
  <si>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</si>
  <si>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</si>
  <si>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</si>
  <si>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</si>
  <si>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</si>
  <si>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</si>
  <si>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</si>
  <si>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</si>
  <si>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</si>
  <si>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</si>
  <si>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</si>
  <si>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</si>
  <si>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</si>
  <si>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</si>
  <si>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</si>
  <si>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</si>
  <si>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</si>
  <si>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</si>
  <si>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</si>
  <si>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</si>
  <si>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</si>
  <si>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</si>
  <si>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</si>
  <si>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</si>
  <si>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</si>
  <si>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</si>
  <si>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</si>
  <si>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</si>
  <si>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</si>
  <si>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</si>
  <si>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</si>
  <si>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</si>
  <si>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</si>
  <si>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</si>
  <si>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</si>
  <si>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</si>
  <si>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</si>
  <si>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</si>
  <si>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</si>
  <si>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</si>
  <si>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</si>
  <si>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</si>
  <si>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</si>
  <si>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</si>
  <si>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</si>
  <si>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</si>
  <si>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</si>
  <si>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</si>
  <si>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</si>
  <si>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</si>
  <si>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</si>
  <si>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</si>
  <si>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</si>
  <si>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</si>
  <si>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</si>
  <si>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</si>
  <si>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</si>
  <si>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</si>
  <si>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</si>
  <si>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</si>
  <si>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</si>
  <si>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</si>
  <si>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</si>
  <si>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</si>
  <si>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</si>
  <si>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</si>
  <si>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</si>
  <si>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</si>
  <si>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</si>
  <si>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</si>
  <si>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</si>
  <si>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</si>
  <si>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</si>
  <si>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</si>
  <si>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</si>
  <si>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</si>
  <si>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</si>
  <si>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</si>
  <si>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</si>
  <si>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</si>
  <si>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</si>
  <si>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</si>
  <si>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</si>
  <si>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</si>
  <si>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</si>
  <si>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</si>
  <si>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</si>
  <si>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</si>
  <si>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</si>
  <si>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</si>
  <si>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</si>
  <si>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</si>
  <si>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</si>
  <si>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</si>
  <si>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</si>
  <si>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</si>
  <si>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</si>
  <si>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</si>
  <si>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</si>
  <si>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</si>
  <si>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</si>
  <si>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</si>
  <si>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</si>
  <si>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</si>
  <si>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</si>
  <si>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</si>
  <si>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</si>
  <si>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</si>
  <si>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</si>
  <si>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</si>
  <si>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</si>
  <si>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</si>
  <si>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</si>
  <si>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</si>
  <si>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</si>
  <si>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</si>
  <si>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</si>
  <si>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</si>
  <si>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</si>
  <si>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</si>
  <si>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</si>
  <si>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</si>
  <si>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</si>
  <si>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</si>
  <si>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</si>
  <si>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</si>
  <si>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</si>
  <si>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</si>
  <si>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</si>
  <si>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</si>
  <si>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</si>
  <si>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</si>
  <si>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</si>
  <si>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</si>
  <si>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</si>
  <si>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</si>
  <si>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</si>
  <si>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</si>
  <si>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</si>
  <si>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</si>
  <si>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</si>
  <si>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</si>
  <si>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</si>
  <si>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</si>
  <si>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</si>
  <si>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</si>
  <si>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</si>
  <si>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</si>
  <si>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</si>
  <si>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</si>
  <si>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</si>
  <si>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</si>
  <si>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</si>
  <si>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</si>
  <si>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</si>
  <si>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</si>
  <si>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</si>
  <si>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</si>
  <si>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</si>
  <si>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</si>
  <si>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</si>
  <si>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</si>
  <si>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</si>
  <si>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</si>
  <si>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</si>
  <si>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</si>
  <si>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</si>
  <si>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</si>
  <si>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</si>
  <si>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</si>
  <si>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</si>
  <si>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</si>
  <si>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</si>
  <si>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</si>
  <si>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</si>
  <si>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</si>
  <si>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</si>
  <si>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</si>
  <si>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</si>
  <si>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</si>
  <si>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</si>
  <si>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</si>
  <si>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</si>
  <si>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</si>
  <si>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</si>
  <si>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</si>
  <si>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</si>
  <si>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</si>
  <si>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</si>
  <si>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</si>
  <si>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</si>
  <si>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</si>
  <si>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</si>
  <si>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</si>
  <si>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</si>
  <si>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</si>
  <si>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</si>
  <si>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</si>
  <si>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</si>
  <si>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</si>
  <si>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</si>
  <si>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</si>
  <si>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</si>
  <si>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</si>
  <si>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</si>
  <si>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</si>
  <si>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</si>
  <si>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</si>
  <si>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</si>
  <si>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</si>
  <si>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</si>
  <si>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</si>
  <si>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</si>
  <si>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</si>
  <si>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</si>
  <si>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</si>
  <si>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</si>
  <si>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</si>
  <si>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</si>
  <si>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</si>
  <si>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</si>
  <si>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</si>
  <si>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</si>
  <si>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</si>
  <si>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</si>
  <si>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</si>
  <si>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</si>
  <si>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</si>
  <si>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</si>
  <si>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</si>
  <si>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</si>
  <si>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</si>
  <si>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</si>
  <si>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</si>
  <si>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</si>
  <si>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</si>
  <si>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</si>
  <si>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</si>
  <si>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</si>
  <si>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</si>
  <si>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</si>
  <si>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</si>
  <si>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</si>
  <si>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</si>
  <si>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</si>
  <si>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</si>
  <si>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</si>
  <si>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</si>
  <si>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</si>
  <si>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</si>
  <si>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</si>
  <si>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</si>
  <si>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</si>
  <si>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</si>
  <si>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</si>
  <si>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</si>
  <si>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</si>
  <si>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</si>
  <si>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</si>
  <si>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</si>
  <si>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</si>
  <si>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</si>
  <si>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</si>
  <si>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</si>
  <si>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</si>
  <si>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</si>
  <si>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</si>
  <si>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</si>
  <si>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</si>
  <si>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</si>
  <si>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</si>
  <si>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</si>
  <si>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</si>
  <si>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</si>
  <si>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</si>
  <si>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</si>
  <si>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</si>
  <si>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</si>
  <si>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</si>
  <si>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</si>
  <si>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</si>
  <si>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</si>
  <si>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</si>
  <si>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</si>
  <si>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</si>
  <si>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</si>
  <si>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</si>
  <si>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</si>
  <si>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</si>
  <si>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</si>
  <si>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</si>
  <si>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</si>
  <si>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</si>
  <si>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</si>
  <si>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</si>
  <si>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</si>
  <si>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</si>
  <si>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</si>
  <si>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</si>
  <si>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</si>
  <si>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</si>
  <si>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</si>
  <si>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</si>
  <si>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</si>
  <si>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</si>
  <si>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</si>
  <si>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</si>
  <si>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</si>
  <si>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</si>
  <si>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</si>
  <si>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</si>
  <si>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</si>
  <si>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</si>
  <si>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</si>
  <si>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</si>
  <si>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</si>
  <si>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</si>
  <si>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</si>
  <si>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</si>
  <si>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</si>
  <si>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</si>
  <si>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</si>
  <si>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</si>
  <si>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</si>
  <si>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</si>
  <si>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</si>
  <si>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</si>
  <si>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</si>
  <si>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</si>
  <si>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</si>
  <si>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</si>
  <si>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</si>
  <si>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</si>
  <si>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</si>
  <si>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</si>
  <si>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</si>
  <si>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</si>
  <si>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</si>
  <si>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</si>
  <si>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</si>
  <si>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</si>
  <si>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</si>
  <si>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</si>
  <si>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</si>
  <si>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</si>
  <si>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</si>
  <si>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</si>
  <si>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</si>
  <si>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</si>
  <si>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</si>
  <si>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</si>
  <si>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</si>
  <si>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</si>
  <si>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</si>
  <si>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</si>
  <si>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</si>
  <si>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</si>
  <si>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</si>
  <si>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</si>
  <si>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</si>
  <si>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</si>
  <si>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</si>
  <si>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</si>
  <si>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</si>
  <si>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</si>
  <si>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</si>
  <si>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</si>
  <si>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</si>
  <si>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</si>
  <si>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</si>
  <si>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</si>
  <si>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</si>
  <si>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</si>
  <si>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</si>
  <si>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</si>
  <si>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</si>
  <si>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</si>
  <si>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</si>
  <si>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</si>
  <si>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</si>
  <si>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</si>
  <si>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</si>
  <si>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</si>
  <si>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</si>
  <si>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</si>
  <si>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</si>
  <si>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</si>
  <si>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</si>
  <si>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</si>
  <si>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</si>
  <si>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</si>
  <si>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</si>
  <si>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</si>
  <si>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</si>
  <si>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</si>
  <si>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</si>
  <si>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</si>
  <si>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</si>
  <si>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</si>
  <si>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</si>
  <si>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</si>
  <si>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</si>
  <si>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</si>
  <si>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</si>
  <si>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</si>
  <si>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</si>
  <si>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</si>
  <si>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</si>
  <si>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</si>
  <si>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</si>
  <si>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</si>
  <si>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</si>
  <si>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</si>
  <si>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</si>
  <si>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</si>
  <si>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</si>
  <si>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</si>
  <si>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</si>
  <si>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</si>
  <si>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</si>
  <si>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</si>
  <si>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</si>
  <si>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</si>
  <si>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</si>
  <si>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</si>
  <si>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</si>
  <si>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</si>
  <si>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</si>
  <si>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</si>
  <si>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</si>
  <si>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</si>
  <si>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</si>
  <si>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</si>
  <si>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</si>
  <si>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</si>
  <si>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</si>
  <si>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</si>
  <si>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</si>
  <si>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</si>
  <si>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</si>
  <si>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</si>
  <si>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</si>
  <si>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</si>
  <si>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</si>
  <si>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</si>
  <si>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</si>
  <si>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</si>
  <si>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</si>
  <si>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</si>
  <si>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</si>
  <si>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</si>
  <si>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</si>
  <si>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</si>
  <si>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</si>
  <si>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</si>
  <si>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</si>
  <si>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</si>
  <si>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</si>
  <si>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</si>
  <si>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</si>
  <si>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</si>
  <si>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</si>
  <si>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</si>
  <si>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</si>
  <si>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</si>
  <si>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</si>
  <si>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</si>
  <si>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</si>
  <si>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</si>
  <si>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</si>
  <si>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</si>
  <si>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</si>
  <si>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</si>
  <si>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</si>
  <si>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</si>
  <si>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</si>
  <si>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</si>
  <si>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</si>
  <si>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</si>
  <si>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</si>
  <si>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</si>
  <si>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</si>
  <si>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</si>
  <si>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</si>
  <si>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</si>
  <si>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</si>
  <si>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</si>
  <si>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</si>
  <si>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</si>
  <si>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</si>
  <si>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</si>
  <si>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</si>
  <si>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</si>
  <si>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</si>
  <si>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</si>
  <si>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</si>
  <si>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</si>
  <si>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</si>
  <si>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</si>
  <si>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</si>
  <si>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</si>
  <si>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</si>
  <si>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</si>
  <si>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</si>
  <si>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</si>
  <si>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</si>
  <si>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</si>
  <si>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</si>
  <si>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</si>
  <si>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</si>
  <si>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</si>
  <si>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</si>
  <si>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</si>
  <si>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</si>
  <si>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</si>
  <si>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</si>
  <si>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</si>
  <si>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</si>
  <si>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</si>
  <si>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</si>
  <si>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</si>
  <si>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</si>
  <si>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</si>
  <si>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</si>
  <si>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</si>
  <si>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</si>
  <si>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</si>
  <si>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</si>
  <si>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</si>
  <si>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</si>
  <si>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</si>
  <si>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</si>
  <si>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</si>
  <si>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</si>
  <si>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</si>
  <si>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</si>
  <si>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</si>
  <si>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</si>
  <si>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</si>
  <si>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</si>
  <si>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</si>
  <si>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</si>
  <si>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</si>
  <si>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</si>
  <si>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</si>
  <si>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</si>
  <si>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</si>
  <si>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</si>
  <si>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</si>
  <si>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</si>
  <si>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</si>
  <si>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</si>
  <si>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</si>
  <si>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</si>
  <si>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</si>
  <si>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</si>
  <si>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</si>
  <si>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</si>
  <si>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</si>
  <si>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</si>
  <si>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</si>
  <si>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</si>
  <si>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</si>
  <si>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</si>
  <si>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</si>
  <si>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</si>
  <si>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</si>
  <si>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</si>
  <si>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</si>
  <si>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</si>
  <si>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</si>
  <si>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</si>
  <si>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</si>
  <si>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</si>
  <si>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</si>
  <si>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</si>
  <si>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</si>
  <si>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</si>
  <si>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</si>
  <si>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</si>
  <si>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</si>
  <si>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</si>
  <si>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</si>
  <si>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</si>
  <si>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</si>
  <si>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</si>
  <si>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</si>
  <si>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</si>
  <si>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</si>
  <si>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</si>
  <si>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</si>
  <si>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</si>
  <si>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</si>
  <si>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</si>
  <si>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</si>
  <si>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</si>
  <si>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</si>
  <si>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</si>
  <si>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</si>
  <si>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</si>
  <si>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</si>
  <si>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</si>
  <si>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</si>
  <si>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</si>
  <si>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</si>
  <si>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</si>
  <si>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</si>
  <si>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</si>
  <si>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</si>
  <si>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</si>
  <si>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</si>
  <si>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</si>
  <si>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</si>
  <si>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</si>
  <si>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</si>
  <si>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</si>
  <si>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</si>
  <si>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</si>
  <si>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</si>
  <si>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</si>
  <si>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</si>
  <si>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</si>
  <si>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</si>
  <si>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</si>
  <si>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</si>
  <si>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</si>
  <si>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</si>
  <si>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</si>
  <si>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</si>
  <si>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</si>
  <si>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</si>
  <si>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</si>
  <si>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</si>
  <si>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</si>
  <si>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</si>
  <si>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</si>
  <si>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</si>
  <si>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</si>
  <si>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</si>
  <si>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</si>
  <si>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</si>
  <si>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</si>
  <si>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</si>
  <si>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</si>
  <si>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</si>
  <si>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</si>
  <si>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</si>
  <si>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</si>
  <si>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</si>
  <si>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</si>
  <si>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</si>
  <si>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</si>
  <si>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</si>
  <si>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</si>
  <si>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</si>
  <si>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</si>
  <si>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</si>
  <si>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</si>
  <si>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</si>
  <si>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</si>
  <si>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</si>
  <si>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</si>
  <si>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</si>
  <si>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</si>
  <si>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</si>
  <si>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</si>
  <si>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</si>
  <si>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</si>
  <si>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</si>
  <si>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</si>
  <si>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</si>
  <si>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</si>
  <si>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</si>
  <si>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</si>
  <si>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</si>
  <si>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</si>
  <si>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</si>
  <si>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</si>
  <si>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</si>
  <si>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</si>
  <si>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</si>
  <si>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</si>
  <si>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</si>
  <si>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</si>
  <si>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</si>
  <si>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</si>
  <si>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</si>
  <si>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</si>
  <si>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</si>
  <si>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</si>
  <si>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</si>
  <si>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</si>
  <si>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</si>
  <si>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</si>
  <si>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</si>
  <si>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</si>
  <si>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</si>
  <si>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</si>
  <si>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</si>
  <si>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</si>
  <si>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</si>
  <si>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</si>
  <si>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</si>
  <si>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</si>
  <si>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</si>
  <si>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</si>
  <si>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</si>
  <si>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</si>
  <si>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</si>
  <si>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</si>
  <si>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</si>
  <si>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</si>
  <si>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</si>
  <si>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</si>
  <si>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</si>
  <si>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</si>
  <si>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</si>
  <si>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</si>
  <si>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</si>
  <si>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</si>
  <si>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</si>
  <si>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</si>
  <si>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</si>
  <si>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</si>
  <si>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</si>
  <si>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</si>
  <si>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</si>
  <si>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</si>
  <si>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</si>
  <si>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</si>
  <si>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</si>
  <si>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</si>
  <si>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</si>
  <si>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</si>
  <si>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</si>
  <si>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</si>
  <si>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</si>
  <si>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</si>
  <si>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</si>
  <si>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</si>
  <si>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</si>
  <si>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</si>
  <si>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</si>
  <si>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</si>
  <si>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</si>
  <si>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</si>
  <si>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</si>
  <si>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</si>
  <si>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</si>
  <si>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</si>
  <si>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</si>
  <si>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</si>
  <si>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</si>
  <si>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</si>
  <si>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</si>
  <si>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</si>
  <si>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</si>
  <si>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</si>
  <si>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</si>
  <si>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</si>
  <si>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</si>
  <si>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</si>
  <si>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</si>
  <si>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</si>
  <si>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</si>
  <si>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</si>
  <si>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</si>
  <si>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</si>
  <si>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</si>
  <si>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</si>
  <si>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</si>
  <si>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</si>
  <si>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</si>
  <si>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</si>
  <si>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</si>
  <si>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</si>
  <si>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</si>
  <si>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</si>
  <si>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</si>
  <si>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</si>
  <si>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</si>
  <si>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</si>
  <si>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</si>
  <si>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</si>
  <si>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</si>
  <si>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</si>
  <si>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</si>
  <si>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</si>
  <si>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</si>
  <si>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</si>
  <si>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</si>
  <si>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</si>
  <si>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</si>
  <si>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</si>
  <si>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</si>
  <si>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</si>
  <si>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</si>
  <si>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</si>
  <si>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</si>
  <si>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</si>
  <si>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</si>
  <si>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</si>
  <si>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</si>
  <si>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</si>
  <si>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</si>
  <si>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</si>
  <si>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</si>
  <si>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</si>
  <si>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</si>
  <si>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</si>
  <si>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</si>
  <si>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</si>
  <si>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</si>
  <si>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</si>
  <si>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</si>
  <si>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</si>
  <si>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</si>
  <si>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</si>
  <si>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</si>
  <si>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</si>
  <si>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</si>
  <si>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</si>
  <si>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</si>
  <si>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</si>
  <si>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</si>
  <si>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</si>
  <si>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</si>
  <si>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</si>
  <si>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</si>
  <si>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</si>
  <si>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</si>
  <si>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</si>
  <si>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</si>
  <si>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</si>
  <si>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</si>
  <si>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</si>
  <si>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</si>
  <si>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</si>
  <si>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</si>
  <si>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</si>
  <si>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</si>
  <si>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</si>
  <si>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</si>
  <si>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</si>
  <si>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</si>
  <si>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</si>
  <si>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</si>
  <si>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</si>
  <si>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</si>
  <si>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</si>
  <si>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</si>
  <si>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</si>
  <si>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</si>
  <si>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</si>
  <si>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</si>
  <si>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</si>
  <si>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</si>
  <si>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</si>
  <si>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</si>
  <si>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</si>
  <si>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</si>
  <si>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</si>
  <si>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</si>
  <si>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</si>
  <si>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</si>
  <si>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</si>
  <si>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</si>
  <si>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</si>
  <si>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</si>
  <si>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</si>
  <si>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</si>
  <si>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</si>
  <si>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</si>
  <si>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</si>
  <si>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</si>
  <si>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</si>
  <si>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</si>
  <si>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</si>
  <si>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</si>
  <si>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</si>
  <si>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</si>
  <si>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</si>
  <si>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</si>
  <si>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</si>
  <si>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</si>
  <si>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</si>
  <si>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</si>
  <si>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</si>
  <si>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</si>
  <si>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</si>
  <si>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</si>
  <si>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</si>
  <si>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</si>
  <si>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</si>
  <si>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</si>
  <si>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</si>
  <si>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</si>
  <si>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</si>
  <si>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</si>
  <si>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</si>
  <si>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</si>
  <si>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</si>
  <si>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</si>
  <si>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</si>
  <si>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</si>
  <si>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</si>
  <si>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</si>
  <si>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</si>
  <si>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</si>
  <si>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</si>
  <si>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</si>
  <si>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</si>
  <si>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</si>
  <si>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</si>
  <si>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</si>
  <si>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</si>
  <si>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</si>
  <si>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</si>
  <si>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</si>
  <si>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</si>
  <si>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</si>
  <si>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</si>
  <si>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</si>
  <si>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</si>
  <si>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</si>
  <si>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</si>
  <si>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</si>
  <si>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</si>
  <si>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</si>
  <si>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</si>
  <si>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</si>
  <si>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</si>
  <si>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</si>
  <si>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</si>
  <si>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</si>
  <si>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</si>
  <si>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</si>
  <si>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</si>
  <si>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</si>
  <si>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</si>
  <si>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</si>
  <si>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</si>
  <si>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</si>
  <si>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</si>
  <si>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</si>
  <si>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</si>
  <si>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</si>
  <si>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</si>
  <si>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</si>
  <si>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</si>
  <si>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</si>
  <si>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</si>
  <si>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</si>
  <si>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</si>
  <si>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</si>
  <si>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</si>
  <si>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</si>
  <si>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</si>
  <si>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</si>
  <si>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</si>
  <si>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</si>
  <si>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</si>
  <si>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</si>
  <si>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</si>
  <si>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</si>
  <si>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</si>
  <si>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</si>
  <si>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</si>
  <si>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</si>
  <si>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</si>
  <si>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</si>
  <si>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</si>
  <si>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</si>
  <si>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</si>
  <si>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</si>
  <si>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</si>
  <si>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</si>
  <si>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</si>
  <si>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</si>
  <si>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</si>
  <si>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</si>
  <si>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</si>
  <si>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</si>
  <si>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</si>
  <si>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</si>
  <si>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</si>
  <si>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</si>
  <si>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</si>
  <si>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</si>
  <si>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</si>
  <si>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</si>
  <si>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</si>
  <si>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</si>
  <si>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</si>
  <si>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</si>
  <si>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</si>
  <si>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</si>
  <si>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</si>
  <si>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</si>
  <si>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</si>
  <si>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</si>
  <si>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</si>
  <si>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</si>
  <si>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</si>
  <si>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</si>
  <si>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</si>
  <si>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</si>
  <si>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</si>
  <si>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</si>
  <si>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</si>
  <si>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</si>
  <si>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</si>
  <si>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</si>
  <si>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</si>
  <si>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</si>
  <si>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</si>
  <si>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</si>
  <si>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</si>
  <si>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</si>
  <si>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</si>
  <si>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</si>
  <si>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</si>
  <si>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</si>
  <si>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</si>
  <si>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</si>
  <si>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</si>
  <si>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</si>
  <si>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</si>
  <si>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</si>
  <si>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</si>
  <si>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</si>
  <si>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</si>
  <si>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</si>
  <si>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</si>
  <si>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</si>
  <si>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</si>
  <si>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</si>
  <si>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</si>
  <si>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</si>
  <si>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</si>
  <si>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</si>
  <si>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</si>
  <si>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</si>
  <si>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</si>
  <si>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</si>
  <si>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</si>
  <si>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</si>
  <si>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</si>
  <si>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</si>
  <si>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</si>
  <si>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</si>
  <si>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</si>
  <si>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</si>
  <si>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</si>
  <si>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</si>
  <si>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</si>
  <si>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</si>
  <si>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</si>
  <si>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</si>
  <si>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</si>
  <si>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</si>
  <si>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</si>
  <si>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</si>
  <si>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</si>
  <si>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</si>
  <si>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</si>
  <si>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</si>
  <si>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</si>
  <si>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</si>
  <si>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</si>
  <si>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</si>
  <si>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</si>
  <si>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</si>
  <si>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</si>
  <si>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</si>
  <si>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</si>
  <si>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</si>
  <si>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</si>
  <si>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</si>
  <si>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</si>
  <si>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</si>
  <si>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</si>
  <si>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</si>
  <si>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</si>
  <si>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</si>
  <si>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</si>
  <si>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</si>
  <si>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</si>
  <si>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</si>
  <si>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</si>
  <si>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</si>
  <si>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</si>
  <si>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</si>
  <si>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</si>
  <si>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</si>
  <si>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</si>
  <si>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</si>
  <si>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</si>
  <si>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</si>
  <si>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</si>
  <si>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</si>
  <si>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</si>
  <si>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</si>
  <si>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</si>
  <si>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</si>
  <si>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</si>
  <si>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</si>
  <si>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</si>
  <si>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</si>
  <si>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</si>
  <si>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</si>
  <si>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</si>
  <si>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</si>
  <si>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</si>
  <si>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</si>
  <si>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</si>
  <si>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</si>
  <si>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</si>
  <si>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</si>
  <si>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</si>
  <si>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</si>
  <si>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</si>
  <si>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</si>
  <si>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</si>
  <si>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</si>
  <si>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</si>
  <si>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</si>
  <si>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</si>
  <si>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</si>
  <si>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</si>
  <si>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</si>
  <si>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</si>
  <si>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</si>
  <si>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</si>
  <si>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</si>
  <si>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</si>
  <si>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</si>
  <si>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</si>
  <si>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</si>
  <si>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</si>
  <si>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</si>
  <si>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</si>
  <si>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</si>
  <si>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</si>
  <si>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</si>
  <si>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</si>
  <si>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</si>
  <si>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</si>
  <si>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</si>
  <si>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</si>
  <si>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</si>
  <si>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</si>
  <si>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</si>
  <si>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</si>
  <si>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</si>
  <si>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</si>
  <si>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</si>
  <si>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</si>
  <si>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</si>
  <si>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</si>
  <si>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</si>
  <si>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</si>
  <si>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</si>
  <si>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</si>
  <si>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</si>
  <si>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</si>
  <si>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</si>
  <si>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</si>
  <si>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</si>
  <si>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</si>
  <si>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</si>
  <si>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</si>
  <si>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</si>
  <si>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</si>
  <si>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</si>
  <si>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</si>
  <si>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</si>
  <si>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</si>
  <si>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</si>
  <si>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</si>
  <si>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</si>
  <si>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</si>
  <si>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</si>
  <si>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</si>
  <si>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</si>
  <si>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</si>
  <si>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</si>
  <si>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</si>
  <si>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</si>
  <si>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</si>
  <si>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</si>
  <si>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</si>
  <si>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</si>
  <si>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</si>
  <si>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</si>
  <si>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</si>
  <si>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</si>
  <si>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</si>
  <si>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</si>
  <si>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</si>
  <si>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</si>
  <si>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</si>
  <si>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</si>
  <si>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</si>
  <si>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</si>
  <si>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</si>
  <si>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</si>
  <si>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</si>
  <si>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</si>
  <si>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</si>
  <si>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</si>
  <si>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</si>
  <si>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</si>
  <si>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</si>
  <si>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</si>
  <si>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</si>
  <si>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</si>
  <si>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</si>
  <si>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</si>
  <si>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</si>
  <si>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</si>
  <si>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</si>
  <si>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</si>
  <si>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</si>
  <si>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</si>
  <si>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</si>
  <si>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</si>
  <si>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</si>
  <si>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</si>
  <si>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</si>
  <si>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</si>
  <si>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</si>
  <si>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</si>
  <si>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</si>
  <si>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</si>
  <si>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</si>
  <si>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</si>
  <si>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</si>
  <si>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</si>
  <si>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</si>
  <si>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</si>
  <si>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</si>
  <si>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</si>
  <si>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</si>
  <si>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</si>
  <si>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</si>
  <si>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</si>
  <si>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</si>
  <si>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</si>
  <si>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</si>
  <si>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</si>
  <si>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</si>
  <si>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</si>
  <si>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</si>
  <si>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</si>
  <si>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</si>
  <si>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</si>
  <si>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</si>
  <si>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</si>
  <si>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</si>
  <si>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</si>
  <si>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</si>
  <si>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</si>
  <si>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</si>
  <si>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</si>
  <si>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</si>
  <si>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</si>
  <si>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</si>
  <si>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</si>
  <si>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</si>
  <si>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</si>
  <si>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</si>
  <si>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</si>
  <si>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</si>
  <si>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</si>
  <si>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</si>
  <si>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</si>
  <si>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</si>
  <si>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</si>
  <si>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</si>
  <si>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</si>
  <si>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</si>
  <si>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</si>
  <si>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</si>
  <si>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</si>
  <si>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</si>
  <si>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</si>
  <si>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</si>
  <si>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</si>
  <si>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</si>
  <si>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</si>
  <si>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</si>
  <si>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</si>
  <si>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</si>
  <si>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</si>
  <si>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</si>
  <si>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</si>
  <si>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</si>
  <si>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</si>
  <si>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</si>
  <si>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</si>
  <si>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</si>
  <si>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</si>
  <si>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</si>
  <si>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</si>
  <si>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</si>
  <si>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</si>
  <si>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</si>
  <si>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</si>
  <si>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</si>
  <si>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</si>
  <si>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</si>
  <si>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</si>
  <si>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</si>
  <si>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</si>
  <si>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</si>
  <si>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</si>
  <si>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</si>
  <si>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</si>
  <si>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</si>
  <si>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</si>
  <si>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</si>
  <si>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</si>
  <si>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</si>
  <si>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</si>
  <si>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</si>
  <si>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</si>
  <si>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</si>
  <si>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</si>
  <si>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</si>
  <si>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</si>
  <si>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</si>
  <si>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</si>
  <si>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</si>
  <si>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</si>
  <si>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</si>
  <si>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</si>
  <si>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</si>
  <si>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</si>
  <si>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</si>
  <si>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</si>
  <si>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</si>
  <si>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</si>
  <si>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</si>
  <si>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</si>
  <si>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</si>
  <si>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</si>
  <si>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</si>
  <si>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</si>
  <si>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</si>
  <si>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</si>
  <si>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</si>
  <si>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</si>
  <si>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</si>
  <si>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</si>
  <si>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</si>
  <si>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</si>
  <si>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</si>
  <si>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</si>
  <si>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</si>
  <si>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</si>
  <si>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</si>
  <si>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</si>
  <si>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</si>
  <si>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</si>
  <si>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</si>
  <si>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</si>
  <si>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</si>
  <si>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</si>
  <si>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</si>
  <si>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</si>
  <si>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</si>
  <si>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</si>
  <si>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</si>
  <si>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</si>
  <si>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</si>
  <si>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</si>
  <si>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</si>
  <si>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</si>
  <si>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</si>
  <si>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</si>
  <si>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</si>
  <si>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</si>
  <si>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</si>
  <si>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</si>
  <si>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</si>
  <si>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</si>
  <si>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</si>
  <si>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</si>
  <si>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</si>
  <si>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</si>
  <si>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</si>
  <si>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</si>
  <si>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</si>
  <si>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</si>
  <si>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</si>
  <si>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</si>
  <si>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</si>
  <si>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</si>
  <si>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</si>
  <si>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</si>
  <si>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</si>
  <si>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</si>
  <si>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</si>
  <si>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</si>
  <si>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</si>
  <si>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</si>
  <si>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</si>
  <si>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</si>
  <si>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</si>
  <si>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</si>
  <si>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</si>
  <si>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</si>
  <si>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</si>
  <si>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</si>
  <si>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</si>
  <si>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</si>
  <si>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</si>
  <si>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</si>
  <si>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</si>
  <si>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</si>
  <si>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</si>
  <si>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</si>
  <si>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</si>
  <si>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</si>
  <si>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</si>
  <si>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</si>
  <si>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</si>
  <si>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</si>
  <si>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</si>
  <si>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</si>
  <si>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</si>
  <si>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</si>
  <si>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</si>
  <si>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</si>
  <si>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</si>
  <si>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</si>
  <si>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</si>
  <si>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</si>
  <si>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</si>
  <si>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</si>
  <si>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</si>
  <si>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</si>
  <si>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</si>
  <si>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</si>
  <si>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</si>
  <si>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</si>
  <si>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</si>
  <si>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</si>
  <si>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</si>
  <si>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</si>
  <si>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</si>
  <si>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</si>
  <si>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</si>
  <si>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</si>
  <si>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</si>
  <si>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</si>
  <si>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</si>
  <si>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</si>
  <si>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</si>
  <si>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</si>
  <si>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</si>
  <si>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</si>
  <si>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</si>
  <si>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</si>
  <si>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</si>
  <si>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</si>
  <si>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</si>
  <si>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</si>
  <si>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</si>
  <si>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</si>
  <si>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</si>
  <si>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</si>
  <si>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</si>
  <si>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</si>
  <si>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</si>
  <si>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</si>
  <si>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</si>
  <si>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</si>
  <si>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</si>
  <si>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</si>
  <si>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</si>
  <si>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</si>
  <si>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</si>
  <si>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</si>
  <si>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</si>
  <si>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</si>
  <si>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</si>
  <si>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</si>
  <si>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</si>
  <si>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</si>
  <si>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</si>
  <si>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</si>
  <si>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</si>
  <si>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</si>
  <si>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</si>
  <si>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</si>
  <si>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</si>
  <si>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</si>
  <si>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</si>
  <si>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</si>
  <si>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</si>
  <si>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</si>
  <si>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</si>
  <si>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</si>
  <si>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</si>
  <si>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</si>
  <si>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</si>
  <si>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</si>
  <si>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</si>
  <si>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</si>
  <si>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</si>
  <si>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</si>
  <si>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</si>
  <si>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</si>
  <si>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</si>
  <si>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</si>
  <si>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</si>
  <si>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</si>
  <si>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</si>
  <si>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</si>
  <si>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</si>
  <si>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</si>
  <si>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</si>
  <si>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</si>
  <si>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</si>
  <si>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</si>
  <si>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</si>
  <si>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</si>
  <si>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</si>
  <si>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</si>
  <si>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</si>
  <si>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</si>
  <si>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</si>
  <si>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</si>
  <si>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</si>
  <si>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</si>
  <si>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</si>
  <si>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</si>
  <si>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</si>
  <si>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</si>
  <si>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</si>
  <si>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</si>
  <si>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</si>
  <si>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</si>
  <si>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</si>
  <si>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</si>
  <si>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</si>
  <si>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</si>
  <si>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</si>
  <si>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</si>
  <si>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</si>
  <si>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</si>
  <si>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</si>
  <si>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</si>
  <si>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</si>
  <si>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</si>
  <si>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</si>
  <si>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</si>
  <si>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</si>
  <si>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</si>
  <si>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</si>
  <si>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</si>
  <si>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</si>
  <si>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</si>
  <si>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</si>
  <si>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</si>
  <si>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</si>
  <si>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</si>
  <si>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</si>
  <si>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</si>
  <si>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</si>
  <si>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</si>
  <si>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</si>
  <si>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</si>
  <si>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</si>
  <si>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</si>
  <si>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</si>
  <si>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</si>
  <si>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</si>
  <si>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</si>
  <si>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</si>
  <si>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</si>
  <si>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</si>
  <si>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</si>
  <si>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</si>
  <si>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</si>
  <si>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</si>
  <si>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</si>
  <si>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</si>
  <si>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</si>
  <si>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</si>
  <si>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</si>
  <si>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</si>
  <si>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</si>
  <si>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</si>
  <si>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</si>
  <si>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</si>
  <si>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</si>
  <si>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</si>
  <si>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</si>
  <si>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</si>
  <si>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</si>
  <si>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</si>
  <si>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</si>
  <si>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</si>
  <si>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</si>
  <si>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</si>
  <si>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</si>
  <si>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</si>
  <si>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</si>
  <si>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</si>
  <si>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</si>
  <si>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</si>
  <si>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</si>
  <si>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</si>
  <si>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</si>
  <si>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</si>
  <si>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</si>
  <si>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</si>
  <si>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</si>
  <si>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</si>
  <si>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</si>
  <si>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</si>
  <si>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</si>
  <si>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</si>
  <si>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</si>
  <si>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</si>
  <si>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</si>
  <si>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</si>
  <si>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</si>
  <si>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</si>
  <si>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</si>
  <si>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</si>
  <si>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</si>
  <si>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</si>
  <si>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</si>
  <si>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</si>
  <si>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</si>
  <si>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</si>
  <si>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</si>
  <si>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</si>
  <si>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</si>
  <si>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</si>
  <si>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</si>
  <si>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</si>
  <si>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</si>
  <si>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</si>
  <si>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</si>
  <si>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</si>
  <si>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</si>
  <si>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</si>
  <si>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</si>
  <si>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</si>
  <si>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</si>
  <si>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</si>
  <si>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</si>
  <si>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</si>
  <si>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</si>
  <si>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</si>
  <si>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</si>
  <si>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</si>
  <si>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</si>
  <si>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</si>
  <si>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</si>
  <si>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</si>
  <si>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</si>
  <si>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</si>
  <si>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</si>
  <si>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</si>
  <si>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</si>
  <si>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</si>
  <si>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</si>
  <si>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</si>
  <si>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</si>
  <si>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</si>
  <si>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</si>
  <si>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</si>
  <si>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</si>
  <si>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</si>
  <si>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</si>
  <si>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</si>
  <si>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</si>
  <si>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</si>
  <si>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</si>
  <si>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</si>
  <si>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</si>
  <si>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</si>
  <si>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</si>
  <si>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</si>
  <si>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</si>
  <si>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</si>
  <si>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</si>
  <si>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</si>
  <si>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</si>
  <si>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</si>
  <si>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</si>
  <si>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</si>
  <si>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</si>
  <si>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</si>
  <si>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</si>
  <si>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</si>
  <si>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</si>
  <si>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</si>
  <si>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</si>
  <si>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</si>
  <si>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</si>
  <si>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</si>
  <si>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</si>
  <si>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</si>
  <si>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</si>
  <si>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</si>
  <si>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</si>
  <si>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</si>
  <si>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</si>
  <si>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</si>
  <si>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</si>
  <si>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</si>
  <si>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</si>
  <si>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</si>
  <si>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</si>
  <si>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</si>
  <si>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</si>
  <si>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</si>
  <si>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</si>
  <si>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</si>
  <si>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</si>
  <si>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</si>
  <si>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</si>
  <si>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</si>
  <si>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</si>
  <si>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</si>
  <si>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</si>
  <si>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</si>
  <si>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</si>
  <si>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</si>
  <si>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</si>
  <si>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</si>
  <si>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</si>
  <si>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</si>
  <si>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</si>
  <si>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</si>
  <si>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</si>
  <si>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</si>
  <si>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</si>
  <si>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</si>
  <si>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</si>
  <si>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</si>
  <si>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</si>
  <si>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</si>
  <si>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</si>
  <si>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</si>
  <si>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</si>
  <si>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</si>
  <si>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</si>
  <si>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</si>
  <si>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</si>
  <si>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</si>
  <si>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</si>
  <si>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</si>
  <si>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</si>
  <si>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</si>
  <si>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</si>
  <si>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</si>
  <si>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</si>
  <si>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</si>
  <si>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</si>
  <si>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</si>
  <si>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</si>
  <si>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</si>
  <si>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</si>
  <si>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</si>
  <si>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</si>
  <si>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</si>
  <si>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</si>
  <si>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</si>
  <si>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</si>
  <si>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</si>
  <si>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</si>
  <si>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</si>
  <si>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</si>
  <si>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</si>
  <si>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</si>
  <si>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</si>
  <si>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</si>
  <si>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</si>
  <si>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</si>
  <si>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</si>
  <si>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</si>
  <si>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</si>
  <si>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</si>
  <si>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</si>
  <si>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</si>
  <si>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</si>
  <si>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</si>
  <si>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</si>
  <si>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</si>
  <si>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</si>
  <si>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</si>
  <si>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</si>
  <si>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</si>
  <si>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</si>
  <si>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</si>
  <si>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</si>
  <si>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</si>
  <si>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</si>
  <si>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</si>
  <si>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</si>
  <si>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</si>
  <si>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</si>
  <si>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</si>
  <si>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</si>
  <si>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</si>
  <si>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</si>
  <si>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</si>
  <si>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</si>
  <si>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</si>
  <si>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</si>
  <si>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</si>
  <si>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</si>
  <si>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</si>
  <si>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</si>
  <si>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</si>
  <si>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</si>
  <si>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</si>
  <si>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</si>
  <si>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</si>
  <si>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</si>
  <si>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</si>
  <si>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</si>
  <si>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</si>
  <si>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</si>
  <si>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</si>
  <si>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</si>
  <si>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</si>
  <si>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</si>
  <si>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</si>
  <si>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</si>
  <si>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</si>
  <si>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</si>
  <si>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</si>
  <si>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</si>
  <si>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</si>
  <si>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</si>
  <si>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</si>
  <si>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</si>
  <si>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</si>
  <si>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</si>
  <si>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</si>
  <si>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</si>
  <si>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</si>
  <si>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</si>
  <si>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</si>
  <si>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</si>
  <si>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</si>
  <si>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</si>
  <si>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</si>
  <si>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</si>
  <si>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</si>
  <si>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</si>
  <si>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</si>
  <si>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</si>
  <si>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</si>
  <si>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</si>
  <si>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</si>
  <si>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</si>
  <si>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</si>
  <si>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</si>
  <si>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</si>
  <si>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</si>
  <si>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</si>
  <si>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</si>
  <si>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</si>
  <si>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</si>
  <si>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</si>
  <si>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</si>
  <si>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</si>
  <si>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</si>
  <si>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</si>
  <si>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</si>
  <si>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</si>
  <si>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</si>
  <si>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</si>
  <si>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</si>
  <si>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</si>
  <si>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</si>
  <si>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</si>
  <si>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</si>
  <si>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</si>
  <si>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</si>
  <si>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</si>
  <si>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</si>
  <si>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</si>
  <si>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</si>
  <si>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</si>
  <si>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</si>
  <si>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</si>
  <si>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</si>
  <si>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</si>
  <si>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</si>
  <si>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</si>
  <si>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</si>
  <si>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</si>
  <si>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</si>
  <si>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</si>
  <si>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</si>
  <si>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</si>
  <si>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</si>
  <si>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</si>
  <si>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</si>
  <si>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</si>
  <si>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</si>
  <si>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</si>
  <si>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</si>
  <si>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</si>
  <si>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</si>
  <si>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</si>
  <si>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</si>
  <si>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</si>
  <si>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</si>
  <si>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</si>
  <si>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</si>
  <si>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</si>
  <si>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</si>
  <si>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</si>
  <si>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</si>
  <si>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</si>
  <si>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</si>
  <si>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</si>
  <si>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</si>
  <si>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</si>
  <si>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</si>
  <si>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</si>
  <si>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</si>
  <si>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</si>
  <si>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</si>
  <si>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</si>
  <si>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</si>
  <si>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</si>
  <si>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</si>
  <si>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</si>
  <si>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</si>
  <si>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</si>
  <si>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</si>
  <si>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</si>
  <si>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</si>
  <si>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</si>
  <si>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</si>
  <si>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</si>
  <si>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</si>
  <si>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</si>
  <si>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</si>
  <si>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</si>
  <si>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</si>
  <si>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</si>
  <si>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</si>
  <si>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</si>
  <si>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</si>
  <si>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</si>
  <si>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</si>
  <si>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</si>
  <si>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</si>
  <si>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</si>
  <si>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</si>
  <si>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</si>
  <si>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</si>
  <si>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</si>
  <si>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</si>
  <si>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</si>
  <si>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</si>
  <si>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</si>
  <si>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</si>
  <si>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</si>
  <si>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</si>
  <si>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</si>
  <si>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</si>
  <si>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</si>
  <si>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</si>
  <si>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</si>
  <si>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</si>
  <si>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</si>
  <si>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</si>
  <si>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</si>
  <si>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</si>
  <si>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</si>
  <si>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</si>
  <si>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</si>
  <si>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</si>
  <si>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</si>
  <si>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</si>
  <si>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</si>
  <si>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</si>
  <si>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</si>
  <si>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</si>
  <si>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</si>
  <si>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</si>
  <si>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</si>
  <si>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</si>
  <si>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</si>
  <si>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</si>
  <si>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</si>
  <si>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</si>
  <si>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</si>
  <si>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</si>
  <si>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</si>
  <si>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</si>
  <si>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</si>
  <si>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</si>
  <si>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</si>
  <si>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</si>
  <si>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</si>
  <si>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</si>
  <si>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</si>
  <si>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</si>
  <si>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</si>
  <si>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</si>
  <si>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</si>
  <si>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</si>
  <si>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</si>
  <si>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</si>
  <si>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</si>
  <si>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</si>
  <si>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</si>
  <si>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</si>
  <si>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</si>
  <si>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</si>
  <si>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</si>
  <si>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</si>
  <si>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</si>
  <si>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</si>
  <si>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</si>
  <si>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</si>
  <si>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</si>
  <si>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</si>
  <si>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</si>
  <si>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</si>
  <si>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</si>
  <si>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</si>
  <si>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</si>
  <si>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</si>
  <si>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</si>
  <si>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</si>
  <si>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</si>
  <si>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</si>
  <si>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</si>
  <si>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</si>
  <si>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</si>
  <si>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</si>
  <si>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</si>
  <si>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</si>
  <si>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</si>
  <si>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</si>
  <si>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</si>
  <si>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</si>
  <si>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</si>
  <si>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</si>
  <si>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</si>
  <si>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</si>
  <si>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</si>
  <si>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</si>
  <si>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</si>
  <si>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</si>
  <si>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</si>
  <si>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</si>
  <si>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</si>
  <si>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</si>
  <si>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</si>
  <si>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</si>
  <si>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</si>
  <si>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</si>
  <si>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</si>
  <si>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</si>
  <si>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</si>
  <si>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</si>
  <si>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</si>
  <si>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</si>
  <si>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</si>
  <si>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</si>
  <si>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</si>
  <si>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</si>
  <si>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</si>
  <si>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</si>
  <si>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</si>
  <si>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</si>
  <si>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</si>
  <si>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</si>
  <si>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</si>
  <si>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</si>
  <si>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</si>
  <si>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</si>
  <si>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</si>
  <si>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</si>
  <si>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</si>
  <si>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</si>
  <si>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</si>
  <si>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</si>
  <si>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</si>
  <si>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</si>
  <si>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</si>
  <si>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</si>
  <si>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</si>
  <si>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</si>
  <si>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</si>
  <si>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</si>
  <si>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</si>
  <si>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</si>
  <si>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</si>
  <si>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</si>
  <si>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</si>
  <si>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</si>
  <si>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</si>
  <si>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</si>
  <si>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</si>
  <si>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</si>
  <si>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</si>
  <si>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</si>
  <si>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</si>
  <si>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</si>
  <si>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</si>
  <si>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</si>
  <si>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</si>
  <si>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</si>
  <si>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</si>
  <si>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</si>
  <si>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</si>
  <si>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</si>
  <si>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</si>
  <si>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</si>
  <si>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</si>
  <si>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</si>
  <si>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</si>
  <si>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</si>
  <si>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</si>
  <si>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</si>
  <si>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</si>
  <si>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</si>
  <si>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</si>
  <si>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</si>
  <si>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</si>
  <si>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</si>
  <si>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</si>
  <si>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</si>
  <si>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</si>
  <si>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</si>
  <si>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</si>
  <si>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</si>
  <si>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</si>
  <si>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</si>
  <si>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</si>
  <si>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</si>
  <si>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</si>
  <si>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</si>
  <si>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</si>
  <si>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</si>
  <si>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</si>
  <si>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</si>
  <si>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</si>
  <si>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</si>
  <si>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</si>
  <si>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</si>
  <si>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</si>
  <si>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</si>
  <si>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</si>
  <si>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</si>
  <si>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</si>
  <si>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</si>
  <si>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</si>
  <si>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</si>
  <si>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</si>
  <si>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</si>
  <si>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</si>
  <si>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</si>
  <si>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</si>
  <si>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</si>
  <si>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</si>
  <si>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</si>
  <si>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</si>
  <si>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</si>
  <si>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</si>
  <si>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</si>
  <si>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</si>
  <si>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</si>
  <si>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</si>
  <si>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</si>
  <si>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</si>
  <si>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</si>
  <si>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</si>
  <si>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</si>
  <si>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</si>
  <si>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</si>
  <si>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</si>
  <si>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</si>
  <si>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</si>
  <si>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</si>
  <si>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</si>
  <si>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</si>
  <si>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</si>
  <si>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</si>
  <si>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</si>
  <si>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</si>
  <si>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</si>
  <si>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</si>
  <si>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</si>
  <si>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</si>
  <si>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</si>
  <si>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</si>
  <si>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</si>
  <si>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</si>
  <si>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</si>
  <si>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</si>
  <si>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</si>
  <si>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</si>
  <si>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</si>
  <si>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</si>
  <si>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</si>
  <si>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</si>
  <si>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</si>
  <si>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</si>
  <si>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</si>
  <si>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</si>
  <si>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</si>
  <si>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</si>
  <si>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</si>
  <si>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</si>
  <si>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</si>
  <si>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</si>
  <si>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</si>
  <si>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</si>
  <si>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</si>
  <si>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</si>
  <si>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</si>
  <si>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</si>
  <si>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</si>
  <si>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</si>
  <si>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</si>
  <si>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</si>
  <si>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</si>
  <si>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</si>
  <si>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</si>
  <si>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</si>
  <si>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</si>
  <si>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</si>
  <si>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</si>
  <si>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</si>
  <si>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</si>
  <si>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</si>
  <si>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</si>
  <si>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</si>
  <si>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</si>
  <si>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</si>
  <si>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</si>
  <si>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</si>
  <si>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</si>
  <si>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</si>
  <si>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</si>
  <si>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</si>
  <si>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</si>
  <si>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</si>
  <si>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</si>
  <si>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</si>
  <si>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</si>
  <si>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</si>
  <si>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</si>
  <si>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</si>
  <si>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</si>
  <si>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</si>
  <si>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</si>
  <si>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</si>
  <si>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</si>
  <si>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</si>
  <si>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</si>
  <si>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</si>
  <si>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</si>
  <si>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</si>
  <si>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</si>
  <si>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</si>
  <si>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</si>
  <si>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</si>
  <si>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</si>
  <si>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</si>
  <si>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</si>
  <si>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</si>
  <si>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</si>
  <si>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</si>
  <si>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</si>
  <si>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</si>
  <si>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</si>
  <si>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</si>
  <si>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</si>
  <si>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</si>
  <si>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</si>
  <si>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</si>
  <si>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</si>
  <si>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</si>
  <si>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</si>
  <si>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</si>
  <si>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</si>
  <si>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</si>
  <si>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</si>
  <si>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</si>
  <si>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</si>
  <si>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</si>
  <si>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</si>
  <si>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</si>
  <si>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</si>
  <si>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</si>
  <si>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</si>
  <si>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</si>
  <si>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</si>
  <si>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</si>
  <si>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</si>
  <si>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</si>
  <si>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</si>
  <si>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</si>
  <si>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</si>
  <si>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</si>
  <si>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</si>
  <si>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</si>
  <si>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</si>
  <si>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</si>
  <si>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</si>
  <si>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</si>
  <si>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</si>
  <si>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</si>
  <si>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</si>
  <si>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</si>
  <si>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</si>
  <si>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</si>
  <si>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</si>
  <si>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</si>
  <si>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</si>
  <si>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</si>
  <si>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</si>
  <si>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</si>
  <si>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</si>
  <si>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</si>
  <si>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</si>
  <si>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</si>
  <si>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</si>
  <si>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</si>
  <si>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</si>
  <si>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</si>
  <si>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</si>
  <si>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</si>
  <si>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</si>
  <si>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</si>
  <si>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</si>
  <si>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</si>
  <si>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</si>
  <si>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</si>
  <si>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</si>
  <si>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</si>
  <si>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</si>
  <si>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</si>
  <si>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</si>
  <si>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</si>
  <si>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</si>
  <si>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</si>
  <si>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</si>
  <si>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</si>
  <si>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</si>
  <si>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</si>
  <si>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</si>
  <si>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</si>
  <si>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</si>
  <si>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</si>
  <si>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</si>
  <si>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</si>
  <si>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</si>
  <si>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</si>
  <si>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</si>
  <si>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</si>
  <si>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</si>
  <si>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</si>
  <si>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</si>
  <si>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</si>
  <si>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</si>
  <si>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</si>
  <si>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</si>
  <si>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</si>
  <si>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</si>
  <si>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</si>
  <si>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</si>
  <si>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</si>
  <si>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</si>
  <si>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</si>
  <si>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</si>
  <si>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</si>
  <si>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</si>
  <si>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</si>
  <si>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</si>
  <si>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</si>
  <si>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</si>
  <si>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</si>
  <si>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</si>
  <si>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</si>
  <si>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</si>
  <si>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</si>
  <si>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</si>
  <si>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</si>
  <si>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</si>
  <si>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</si>
  <si>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</si>
  <si>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</si>
  <si>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</si>
  <si>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</si>
  <si>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</si>
  <si>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</si>
  <si>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</si>
  <si>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</si>
  <si>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</si>
  <si>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</si>
  <si>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</si>
  <si>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</si>
  <si>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</si>
  <si>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</si>
  <si>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</si>
  <si>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</si>
  <si>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</si>
  <si>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</si>
  <si>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</si>
  <si>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</si>
  <si>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</si>
  <si>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</si>
  <si>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</si>
  <si>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</si>
  <si>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</si>
  <si>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</si>
  <si>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</si>
  <si>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</si>
  <si>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</si>
  <si>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</si>
  <si>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</si>
  <si>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</si>
  <si>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</si>
  <si>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</si>
  <si>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</si>
  <si>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</si>
  <si>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</si>
  <si>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</si>
  <si>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</si>
  <si>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</si>
  <si>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</si>
  <si>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</si>
  <si>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</si>
  <si>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</si>
  <si>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</si>
  <si>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</si>
  <si>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</si>
  <si>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</si>
  <si>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</si>
  <si>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</si>
  <si>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</si>
  <si>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</si>
  <si>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</si>
  <si>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</si>
  <si>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</si>
  <si>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</si>
  <si>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</si>
  <si>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</si>
  <si>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</si>
  <si>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</si>
  <si>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</si>
  <si>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</si>
  <si>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</si>
  <si>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</si>
  <si>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</si>
  <si>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</si>
  <si>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</si>
  <si>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</si>
  <si>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</si>
  <si>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</si>
  <si>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</si>
  <si>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</si>
  <si>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</si>
  <si>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</si>
  <si>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</si>
  <si>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</si>
  <si>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</si>
  <si>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</si>
  <si>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</si>
  <si>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</si>
  <si>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</si>
  <si>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</si>
  <si>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</si>
  <si>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</si>
  <si>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</si>
  <si>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</si>
  <si>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</si>
  <si>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</si>
  <si>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</si>
  <si>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</si>
  <si>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</si>
  <si>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</si>
  <si>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</si>
  <si>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</si>
  <si>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</si>
  <si>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</si>
  <si>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</si>
  <si>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</si>
  <si>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</si>
  <si>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</si>
  <si>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</si>
  <si>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</si>
  <si>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</si>
  <si>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</si>
  <si>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</si>
  <si>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</si>
  <si>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</si>
  <si>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</si>
  <si>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</si>
  <si>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</si>
  <si>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</si>
  <si>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</si>
  <si>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</si>
  <si>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</si>
  <si>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</si>
  <si>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</si>
  <si>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</si>
  <si>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</si>
  <si>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</si>
  <si>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</si>
  <si>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</si>
  <si>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</si>
  <si>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</si>
  <si>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</si>
  <si>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</si>
  <si>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</si>
  <si>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</si>
  <si>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</si>
  <si>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</si>
  <si>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</si>
  <si>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</si>
  <si>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</si>
  <si>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</si>
  <si>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</si>
  <si>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</si>
  <si>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</si>
  <si>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</si>
  <si>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</si>
  <si>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</si>
  <si>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</si>
  <si>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</si>
  <si>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</si>
  <si>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</si>
  <si>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</si>
  <si>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</si>
  <si>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</si>
  <si>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</si>
  <si>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</si>
  <si>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</si>
  <si>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</si>
  <si>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</si>
  <si>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</si>
  <si>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</si>
  <si>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</si>
  <si>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</si>
  <si>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</si>
  <si>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</si>
  <si>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</si>
  <si>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</si>
  <si>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</si>
  <si>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</si>
  <si>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</si>
  <si>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</si>
  <si>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</si>
  <si>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</si>
  <si>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</si>
  <si>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</si>
  <si>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</si>
  <si>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</si>
  <si>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</si>
  <si>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</si>
  <si>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</si>
  <si>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</si>
  <si>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</si>
  <si>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</si>
  <si>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</si>
  <si>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</si>
  <si>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</si>
  <si>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</si>
  <si>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</si>
  <si>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</si>
  <si>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</si>
  <si>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</si>
  <si>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</si>
  <si>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</si>
  <si>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</si>
  <si>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</si>
  <si>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</si>
  <si>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</si>
  <si>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</si>
  <si>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</si>
  <si>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</si>
  <si>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</si>
  <si>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</si>
  <si>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</si>
  <si>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</si>
  <si>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</si>
  <si>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</si>
  <si>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</si>
  <si>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</si>
  <si>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</si>
  <si>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</si>
  <si>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</si>
  <si>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</si>
  <si>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</si>
  <si>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</si>
  <si>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</si>
  <si>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</si>
  <si>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</si>
  <si>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</si>
  <si>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</si>
  <si>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</si>
  <si>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</si>
  <si>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</si>
  <si>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</si>
  <si>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</si>
  <si>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</si>
  <si>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</si>
  <si>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</si>
  <si>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</si>
  <si>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</si>
  <si>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</si>
  <si>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</si>
  <si>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</si>
  <si>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</si>
  <si>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</si>
  <si>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</si>
  <si>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</si>
  <si>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</si>
  <si>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</si>
  <si>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</si>
  <si>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</si>
  <si>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</si>
  <si>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</si>
  <si>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</si>
  <si>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</si>
  <si>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</si>
  <si>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</si>
  <si>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</si>
  <si>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</si>
  <si>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</si>
  <si>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</si>
  <si>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</si>
  <si>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</si>
  <si>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</si>
  <si>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</si>
  <si>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</si>
  <si>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</si>
  <si>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</si>
  <si>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</si>
  <si>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</si>
  <si>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</si>
  <si>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</si>
  <si>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</si>
  <si>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</si>
  <si>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</si>
  <si>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</si>
  <si>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</si>
  <si>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</si>
  <si>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</si>
  <si>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</si>
  <si>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</si>
  <si>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</si>
  <si>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</si>
  <si>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</si>
  <si>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</si>
  <si>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</si>
  <si>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</si>
  <si>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</si>
  <si>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</si>
  <si>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</si>
  <si>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</si>
  <si>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</si>
  <si>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</si>
  <si>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</si>
  <si>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</si>
  <si>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</si>
  <si>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</si>
  <si>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</si>
  <si>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</si>
  <si>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</si>
  <si>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</si>
  <si>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</si>
  <si>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</si>
  <si>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</si>
  <si>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</si>
  <si>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</si>
  <si>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</si>
  <si>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</si>
  <si>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</si>
  <si>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</si>
  <si>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</si>
  <si>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</si>
  <si>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</si>
  <si>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</si>
  <si>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</si>
  <si>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</si>
  <si>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</si>
  <si>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</si>
  <si>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</si>
  <si>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</si>
  <si>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</si>
  <si>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</si>
  <si>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</si>
  <si>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</si>
  <si>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</si>
  <si>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</si>
  <si>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</si>
  <si>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</si>
  <si>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</si>
  <si>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</si>
  <si>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</si>
  <si>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</si>
  <si>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</si>
  <si>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</si>
  <si>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</si>
  <si>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</si>
  <si>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</si>
  <si>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</si>
  <si>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</si>
  <si>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</si>
  <si>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</si>
  <si>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</si>
  <si>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</si>
  <si>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</si>
  <si>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</si>
  <si>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</si>
  <si>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</si>
  <si>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</si>
  <si>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</si>
  <si>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</si>
  <si>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</si>
  <si>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</si>
  <si>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</si>
  <si>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</si>
  <si>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</si>
  <si>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</si>
  <si>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</si>
  <si>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</si>
  <si>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</si>
  <si>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</si>
  <si>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</si>
  <si>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</si>
  <si>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</si>
  <si>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</si>
  <si>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</si>
  <si>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</si>
  <si>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</si>
  <si>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</si>
  <si>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</si>
  <si>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</si>
  <si>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</si>
  <si>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</si>
  <si>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</si>
  <si>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</si>
  <si>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</si>
  <si>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</si>
  <si>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</si>
  <si>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</si>
  <si>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</si>
  <si>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</si>
  <si>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</si>
  <si>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</si>
  <si>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</si>
  <si>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</si>
  <si>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</si>
  <si>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</si>
  <si>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</si>
  <si>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</si>
  <si>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</si>
  <si>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</si>
  <si>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</si>
  <si>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</si>
  <si>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</si>
  <si>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</si>
  <si>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</si>
  <si>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</si>
  <si>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</si>
  <si>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</si>
  <si>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</si>
  <si>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</si>
  <si>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</si>
  <si>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</si>
  <si>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</si>
  <si>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</si>
  <si>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</si>
  <si>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</si>
  <si>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</si>
  <si>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</si>
  <si>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</si>
  <si>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</si>
  <si>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</si>
  <si>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</si>
  <si>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</si>
  <si>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</si>
  <si>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</si>
  <si>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</si>
  <si>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</si>
  <si>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</si>
  <si>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</si>
  <si>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</si>
  <si>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</si>
  <si>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</si>
  <si>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</si>
  <si>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</si>
  <si>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</si>
  <si>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</si>
  <si>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</si>
  <si>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</si>
  <si>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</si>
  <si>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</si>
  <si>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</si>
  <si>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</si>
  <si>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</si>
  <si>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</si>
  <si>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</si>
  <si>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</si>
  <si>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</si>
  <si>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</si>
  <si>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</si>
  <si>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</si>
  <si>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</si>
  <si>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</si>
  <si>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</si>
  <si>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</si>
  <si>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</si>
  <si>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</si>
  <si>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</si>
  <si>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</si>
  <si>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</si>
  <si>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</si>
  <si>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</si>
  <si>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</si>
  <si>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</si>
  <si>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</si>
  <si>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</si>
  <si>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</si>
  <si>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</si>
  <si>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</si>
  <si>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</si>
  <si>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</si>
  <si>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</si>
  <si>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</si>
  <si>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</si>
  <si>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</si>
  <si>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</si>
  <si>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</si>
  <si>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</si>
  <si>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</si>
  <si>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</si>
  <si>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</si>
  <si>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</si>
  <si>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</si>
  <si>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</si>
  <si>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</si>
  <si>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</si>
  <si>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</si>
  <si>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</si>
  <si>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</si>
  <si>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</si>
  <si>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</si>
  <si>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</si>
  <si>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</si>
  <si>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</si>
  <si>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</si>
  <si>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</si>
  <si>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</si>
  <si>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</si>
  <si>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</si>
  <si>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</si>
  <si>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</si>
  <si>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</si>
  <si>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</si>
  <si>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</si>
  <si>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</si>
  <si>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</si>
  <si>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</si>
  <si>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</si>
  <si>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</si>
  <si>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</si>
  <si>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</si>
  <si>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</si>
  <si>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</si>
  <si>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</si>
  <si>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</si>
  <si>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</si>
  <si>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</si>
  <si>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</si>
  <si>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</si>
  <si>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</si>
  <si>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</si>
  <si>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</si>
  <si>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</si>
  <si>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</si>
  <si>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</si>
  <si>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</si>
  <si>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</si>
  <si>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</si>
  <si>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</si>
  <si>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</si>
  <si>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</si>
  <si>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</si>
  <si>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</si>
  <si>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</si>
  <si>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</si>
  <si>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</si>
  <si>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</si>
  <si>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</si>
  <si>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</si>
  <si>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</si>
  <si>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</si>
  <si>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</si>
  <si>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</si>
  <si>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</si>
  <si>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</si>
  <si>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</si>
  <si>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</si>
  <si>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</si>
  <si>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</si>
  <si>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</si>
  <si>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</si>
  <si>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</si>
  <si>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</si>
  <si>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</si>
  <si>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</si>
  <si>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</si>
  <si>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</si>
  <si>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</si>
  <si>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</si>
  <si>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</si>
  <si>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</si>
  <si>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</si>
  <si>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</si>
  <si>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</si>
  <si>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</si>
  <si>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</si>
  <si>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</si>
  <si>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</si>
  <si>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</si>
  <si>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</si>
  <si>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</si>
  <si>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</si>
  <si>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</si>
  <si>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</si>
  <si>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</si>
  <si>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</si>
  <si>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</si>
  <si>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</si>
  <si>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</si>
  <si>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</si>
  <si>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</si>
  <si>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</si>
  <si>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</si>
  <si>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</si>
  <si>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</si>
  <si>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</si>
  <si>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</si>
  <si>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</si>
  <si>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</si>
  <si>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</si>
  <si>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</si>
  <si>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</si>
  <si>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</si>
  <si>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</si>
  <si>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</si>
  <si>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</si>
  <si>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</si>
  <si>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</si>
  <si>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</si>
  <si>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</si>
  <si>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</si>
  <si>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</si>
  <si>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</si>
  <si>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</si>
  <si>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</si>
  <si>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</si>
  <si>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</si>
  <si>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</si>
  <si>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</si>
  <si>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</si>
  <si>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</si>
  <si>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</si>
  <si>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</si>
  <si>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</si>
  <si>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</si>
  <si>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</si>
  <si>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</si>
  <si>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</si>
  <si>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</si>
  <si>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</si>
  <si>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</si>
  <si>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</si>
  <si>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</si>
  <si>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</si>
  <si>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</si>
  <si>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</si>
  <si>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</si>
  <si>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</si>
  <si>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</si>
  <si>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</si>
  <si>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</si>
  <si>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</si>
  <si>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</si>
  <si>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</si>
  <si>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</si>
  <si>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</si>
  <si>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</si>
  <si>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</si>
  <si>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</si>
  <si>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</si>
  <si>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</si>
  <si>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</si>
  <si>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</si>
  <si>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</si>
  <si>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</si>
  <si>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</si>
  <si>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</si>
  <si>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</si>
  <si>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</si>
  <si>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</si>
  <si>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</si>
  <si>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</si>
  <si>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</si>
  <si>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</si>
  <si>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</si>
  <si>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</si>
  <si>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</si>
  <si>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</si>
  <si>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</si>
  <si>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</si>
  <si>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</si>
  <si>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</si>
  <si>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</si>
  <si>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</si>
  <si>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</si>
  <si>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</si>
  <si>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</si>
  <si>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</si>
  <si>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</si>
  <si>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</si>
  <si>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</si>
  <si>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</si>
  <si>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</si>
  <si>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</si>
  <si>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</si>
  <si>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</si>
  <si>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</si>
  <si>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</si>
  <si>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</si>
  <si>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</si>
  <si>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</si>
  <si>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</si>
  <si>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</si>
  <si>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</si>
  <si>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</si>
  <si>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</si>
  <si>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</si>
  <si>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</si>
  <si>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</si>
  <si>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</si>
  <si>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</si>
  <si>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</si>
  <si>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</si>
  <si>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</si>
  <si>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</si>
  <si>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</si>
  <si>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</si>
  <si>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</si>
  <si>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</si>
  <si>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</si>
  <si>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</si>
  <si>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</si>
  <si>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</si>
  <si>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</si>
  <si>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</si>
  <si>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</si>
  <si>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</si>
  <si>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</si>
  <si>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</si>
  <si>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</si>
  <si>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</si>
  <si>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</si>
  <si>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</si>
  <si>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</si>
  <si>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</si>
  <si>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</si>
  <si>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</si>
  <si>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</si>
  <si>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</si>
  <si>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</si>
  <si>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</si>
  <si>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</si>
  <si>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</si>
  <si>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</si>
  <si>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</si>
  <si>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</si>
  <si>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</si>
  <si>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</si>
  <si>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</si>
  <si>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</si>
  <si>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</si>
  <si>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</si>
  <si>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</si>
  <si>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</si>
  <si>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</si>
  <si>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</si>
  <si>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</si>
  <si>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</si>
  <si>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</si>
  <si>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</si>
  <si>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</si>
  <si>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</si>
  <si>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</si>
  <si>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</si>
  <si>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</si>
  <si>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</si>
  <si>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</si>
  <si>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</si>
  <si>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</si>
  <si>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</si>
  <si>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</si>
  <si>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</si>
  <si>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</si>
  <si>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</si>
  <si>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</si>
  <si>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</si>
  <si>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</si>
  <si>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</si>
  <si>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</si>
  <si>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</si>
  <si>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</si>
  <si>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</si>
  <si>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</si>
  <si>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</si>
  <si>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</si>
  <si>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</si>
  <si>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</si>
  <si>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</si>
  <si>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</si>
  <si>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</si>
  <si>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</si>
  <si>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</si>
  <si>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</si>
  <si>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</si>
  <si>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</si>
  <si>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</si>
  <si>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</si>
  <si>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</si>
  <si>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</si>
  <si>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</si>
  <si>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</si>
  <si>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</si>
  <si>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</si>
  <si>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</si>
  <si>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</si>
  <si>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</si>
  <si>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</si>
  <si>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</si>
  <si>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</si>
  <si>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</si>
  <si>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</si>
  <si>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</si>
  <si>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</si>
  <si>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</si>
  <si>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</si>
  <si>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</si>
  <si>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</si>
  <si>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</si>
  <si>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</si>
  <si>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</si>
  <si>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</si>
  <si>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</si>
  <si>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</si>
  <si>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</si>
  <si>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</si>
  <si>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</si>
  <si>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</si>
  <si>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</si>
  <si>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</si>
  <si>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</si>
  <si>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</si>
  <si>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</si>
  <si>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</si>
  <si>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</si>
  <si>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</si>
  <si>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</si>
  <si>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</si>
  <si>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</si>
  <si>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</si>
  <si>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</si>
  <si>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</si>
  <si>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</si>
  <si>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</si>
  <si>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</si>
  <si>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</si>
  <si>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</si>
  <si>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</si>
  <si>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</si>
  <si>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</si>
  <si>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</si>
  <si>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</si>
  <si>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</si>
  <si>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</si>
  <si>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</si>
  <si>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</si>
  <si>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</si>
  <si>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</si>
  <si>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</si>
  <si>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</si>
  <si>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</si>
  <si>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</si>
  <si>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</si>
  <si>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</si>
  <si>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</si>
  <si>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</si>
  <si>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</si>
  <si>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</si>
  <si>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</si>
  <si>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</si>
  <si>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</si>
  <si>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</si>
  <si>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</si>
  <si>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</si>
  <si>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</si>
  <si>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</si>
  <si>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</si>
  <si>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</si>
  <si>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</si>
  <si>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</si>
  <si>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</si>
  <si>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</si>
  <si>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</si>
  <si>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</si>
  <si>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</si>
  <si>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</si>
  <si>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</si>
  <si>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</si>
  <si>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</si>
  <si>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</si>
  <si>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</si>
  <si>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</si>
  <si>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</si>
  <si>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</si>
  <si>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</si>
  <si>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</si>
  <si>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</si>
  <si>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</si>
  <si>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</si>
  <si>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</si>
  <si>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</si>
  <si>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</si>
  <si>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</si>
  <si>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</si>
  <si>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</si>
  <si>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</si>
  <si>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</si>
  <si>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</si>
  <si>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</si>
  <si>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</si>
  <si>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</si>
  <si>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</si>
  <si>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</si>
  <si>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</si>
  <si>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</si>
  <si>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</si>
  <si>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</si>
  <si>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</si>
  <si>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</si>
  <si>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</si>
  <si>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</si>
  <si>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</si>
  <si>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</si>
  <si>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</si>
  <si>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</si>
  <si>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</si>
  <si>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</si>
  <si>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</si>
  <si>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</si>
  <si>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</si>
  <si>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</si>
  <si>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</si>
  <si>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</si>
  <si>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</si>
  <si>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</si>
  <si>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</si>
  <si>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</si>
  <si>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</si>
  <si>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</si>
  <si>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</si>
  <si>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</si>
  <si>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</si>
  <si>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</si>
  <si>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</si>
  <si>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</si>
  <si>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</si>
  <si>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</si>
  <si>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</si>
  <si>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</si>
  <si>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</si>
  <si>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</si>
  <si>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</si>
  <si>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</si>
  <si>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</si>
  <si>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</si>
  <si>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</si>
  <si>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</si>
  <si>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</si>
  <si>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</si>
  <si>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</si>
  <si>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</si>
  <si>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</si>
  <si>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</si>
  <si>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</si>
  <si>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</si>
  <si>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</si>
  <si>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</si>
  <si>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</si>
  <si>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</si>
  <si>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</si>
  <si>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</si>
  <si>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</si>
  <si>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</si>
  <si>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</si>
  <si>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</si>
  <si>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</si>
  <si>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</si>
  <si>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</si>
  <si>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</si>
  <si>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</si>
  <si>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</si>
  <si>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</si>
  <si>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</si>
  <si>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</si>
  <si>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</si>
  <si>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</si>
  <si>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</si>
  <si>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</si>
  <si>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</si>
  <si>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</si>
  <si>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</si>
  <si>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</si>
  <si>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</si>
  <si>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</si>
  <si>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</si>
  <si>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</si>
  <si>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</si>
  <si>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</si>
  <si>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</si>
  <si>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</si>
  <si>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</si>
  <si>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</si>
  <si>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</si>
  <si>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</si>
  <si>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</si>
  <si>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</si>
  <si>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</si>
  <si>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</si>
  <si>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</si>
  <si>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</si>
  <si>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</si>
  <si>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</si>
  <si>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</si>
  <si>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</si>
  <si>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</si>
  <si>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</si>
  <si>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</si>
  <si>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</si>
  <si>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</si>
  <si>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</si>
  <si>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</si>
  <si>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</si>
  <si>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</si>
  <si>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</si>
  <si>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</si>
  <si>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</si>
  <si>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</si>
  <si>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</si>
  <si>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</si>
  <si>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</si>
  <si>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</si>
  <si>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</si>
  <si>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</si>
  <si>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</si>
  <si>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</si>
  <si>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</si>
  <si>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</si>
  <si>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</si>
  <si>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</si>
  <si>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</si>
  <si>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</si>
  <si>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</si>
  <si>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</si>
  <si>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</si>
  <si>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</si>
  <si>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</si>
  <si>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</si>
  <si>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</si>
  <si>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</si>
  <si>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</si>
  <si>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</si>
  <si>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</si>
  <si>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</si>
  <si>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</si>
  <si>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</si>
  <si>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</si>
  <si>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</si>
  <si>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</si>
  <si>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</si>
  <si>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</si>
  <si>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</si>
  <si>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</si>
  <si>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</si>
  <si>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</si>
  <si>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</si>
  <si>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</si>
  <si>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</si>
  <si>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</si>
  <si>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</si>
  <si>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</si>
  <si>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</si>
  <si>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</si>
  <si>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</si>
  <si>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</si>
  <si>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</si>
  <si>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</si>
  <si>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</si>
  <si>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</si>
  <si>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</si>
  <si>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</si>
  <si>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</si>
  <si>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</si>
  <si>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</si>
  <si>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</si>
  <si>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</si>
  <si>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</si>
  <si>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</si>
  <si>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</si>
  <si>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</si>
  <si>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</si>
  <si>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</si>
  <si>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</si>
  <si>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</si>
  <si>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</si>
  <si>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</si>
  <si>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</si>
  <si>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</si>
  <si>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</si>
  <si>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</si>
  <si>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</si>
  <si>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</si>
  <si>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</si>
  <si>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</si>
  <si>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</si>
  <si>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</si>
  <si>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</si>
  <si>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</si>
  <si>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</si>
  <si>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</si>
  <si>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</si>
  <si>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</si>
  <si>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</si>
  <si>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</si>
  <si>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</si>
  <si>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</si>
  <si>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</si>
  <si>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</si>
  <si>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</si>
  <si>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</si>
  <si>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</si>
  <si>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</si>
  <si>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</si>
  <si>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</si>
  <si>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</si>
  <si>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</si>
  <si>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</si>
  <si>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</si>
  <si>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</si>
  <si>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</si>
  <si>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</si>
  <si>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</si>
  <si>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</si>
  <si>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</si>
  <si>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</si>
  <si>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</si>
  <si>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</si>
  <si>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</si>
  <si>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</si>
  <si>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</si>
  <si>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</si>
  <si>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</si>
  <si>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</si>
  <si>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</si>
  <si>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</si>
  <si>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</si>
  <si>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</si>
  <si>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</si>
  <si>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</si>
  <si>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</si>
  <si>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</si>
  <si>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</si>
  <si>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</si>
  <si>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</si>
  <si>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</si>
  <si>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</si>
  <si>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</si>
  <si>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</si>
  <si>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</si>
  <si>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</si>
  <si>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</si>
  <si>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</si>
  <si>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</si>
  <si>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</si>
  <si>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</si>
  <si>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</si>
  <si>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</si>
  <si>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</si>
  <si>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</si>
  <si>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</si>
  <si>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</si>
  <si>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</si>
  <si>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</si>
  <si>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</si>
  <si>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</si>
  <si>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</si>
  <si>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</si>
  <si>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</si>
  <si>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</si>
  <si>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</si>
  <si>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</si>
  <si>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</si>
  <si>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</si>
  <si>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</si>
  <si>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</si>
  <si>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</si>
  <si>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</si>
  <si>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</si>
  <si>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</si>
  <si>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</si>
  <si>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</si>
  <si>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</si>
  <si>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</si>
  <si>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</si>
  <si>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</si>
  <si>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</si>
  <si>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</si>
  <si>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</si>
  <si>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</si>
  <si>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</si>
  <si>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</si>
  <si>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</si>
  <si>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</si>
  <si>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</si>
  <si>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</si>
  <si>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</si>
  <si>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</si>
  <si>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</si>
  <si>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</si>
  <si>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</si>
  <si>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</si>
  <si>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</si>
  <si>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</si>
  <si>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</si>
  <si>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</si>
  <si>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</si>
  <si>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</si>
  <si>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</si>
  <si>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</si>
  <si>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</si>
  <si>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</si>
  <si>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</si>
  <si>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</si>
  <si>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</si>
  <si>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</si>
  <si>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</si>
  <si>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</si>
  <si>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</si>
  <si>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</si>
  <si>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</si>
  <si>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</si>
  <si>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</si>
  <si>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</si>
  <si>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</si>
  <si>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</si>
  <si>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</si>
  <si>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</si>
  <si>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</si>
  <si>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</si>
  <si>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</si>
  <si>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</si>
  <si>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</si>
  <si>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</si>
  <si>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</si>
  <si>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</si>
  <si>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</si>
  <si>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</si>
  <si>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</si>
  <si>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</si>
  <si>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</si>
  <si>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</si>
  <si>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</si>
  <si>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</si>
  <si>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</si>
  <si>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</si>
  <si>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</si>
  <si>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</si>
  <si>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</si>
  <si>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</si>
  <si>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</si>
  <si>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</si>
  <si>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</si>
  <si>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</si>
  <si>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</si>
  <si>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</si>
  <si>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</si>
  <si>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</si>
  <si>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</si>
  <si>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</si>
  <si>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</si>
  <si>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</si>
  <si>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</si>
  <si>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</si>
  <si>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</si>
  <si>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</si>
  <si>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</si>
  <si>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</si>
  <si>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</si>
  <si>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</si>
  <si>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</si>
  <si>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</si>
  <si>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</si>
  <si>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</si>
  <si>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</si>
  <si>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</si>
  <si>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</si>
  <si>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</si>
  <si>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</si>
  <si>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</si>
  <si>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</si>
  <si>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</si>
  <si>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</si>
  <si>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</si>
  <si>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</si>
  <si>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</si>
  <si>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</si>
  <si>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</si>
  <si>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</si>
  <si>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</si>
  <si>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</si>
  <si>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</si>
  <si>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</si>
  <si>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</si>
  <si>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</si>
  <si>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</si>
  <si>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</si>
  <si>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</si>
  <si>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</si>
  <si>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</si>
  <si>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</si>
  <si>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</si>
  <si>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</si>
  <si>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</si>
  <si>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</si>
  <si>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</si>
  <si>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</si>
  <si>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</si>
  <si>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</si>
  <si>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</si>
  <si>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</si>
  <si>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</si>
  <si>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</si>
  <si>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</si>
  <si>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</si>
  <si>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</si>
  <si>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</si>
  <si>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</si>
  <si>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</si>
  <si>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</si>
  <si>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</si>
  <si>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</si>
  <si>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</si>
  <si>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</si>
  <si>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</si>
  <si>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</si>
  <si>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</si>
  <si>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</si>
  <si>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</si>
  <si>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</si>
  <si>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</si>
  <si>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</si>
  <si>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</si>
  <si>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</si>
  <si>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</si>
  <si>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</si>
  <si>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</si>
  <si>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</si>
  <si>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</si>
  <si>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</si>
  <si>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</si>
  <si>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</si>
  <si>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</si>
  <si>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</si>
  <si>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</si>
  <si>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</si>
  <si>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</si>
  <si>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</si>
  <si>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</si>
  <si>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</si>
  <si>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</si>
  <si>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</si>
  <si>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</si>
  <si>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</si>
  <si>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</si>
  <si>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</si>
  <si>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</si>
  <si>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</si>
  <si>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</si>
  <si>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</si>
  <si>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</si>
  <si>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</si>
  <si>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</si>
  <si>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</si>
  <si>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</si>
  <si>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</si>
  <si>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</si>
  <si>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</si>
  <si>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</si>
  <si>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</si>
  <si>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</si>
  <si>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</si>
  <si>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</si>
  <si>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</si>
  <si>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</si>
  <si>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</si>
  <si>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</si>
  <si>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</si>
  <si>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</si>
  <si>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</si>
  <si>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</si>
  <si>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</si>
  <si>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</si>
  <si>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</si>
  <si>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</si>
  <si>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</si>
  <si>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</si>
  <si>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</si>
  <si>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</si>
  <si>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</si>
  <si>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</si>
  <si>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</si>
  <si>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</si>
  <si>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</si>
  <si>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</si>
  <si>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</si>
  <si>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</si>
  <si>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</si>
  <si>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</si>
  <si>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</si>
  <si>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</si>
  <si>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</si>
  <si>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</si>
  <si>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</si>
  <si>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</si>
  <si>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</si>
  <si>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</si>
  <si>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</si>
  <si>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</si>
  <si>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</si>
  <si>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</si>
  <si>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</si>
  <si>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</si>
  <si>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</si>
  <si>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</si>
  <si>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</si>
  <si>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</si>
  <si>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</si>
  <si>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</si>
  <si>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</si>
  <si>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</si>
  <si>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</si>
  <si>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</si>
  <si>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</si>
  <si>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</si>
  <si>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</si>
  <si>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</si>
  <si>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</si>
  <si>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</si>
  <si>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</si>
  <si>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</si>
  <si>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</si>
  <si>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</si>
  <si>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</si>
  <si>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</si>
  <si>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</si>
  <si>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</si>
  <si>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</si>
  <si>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</si>
  <si>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</si>
  <si>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</si>
  <si>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</si>
  <si>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</si>
  <si>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</si>
  <si>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</si>
  <si>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</si>
  <si>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</si>
  <si>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</si>
  <si>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</si>
  <si>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</si>
  <si>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</si>
  <si>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</si>
  <si>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</si>
  <si>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</si>
  <si>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</si>
  <si>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</si>
  <si>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</si>
  <si>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</si>
  <si>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</si>
  <si>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</si>
  <si>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</si>
  <si>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</si>
  <si>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</si>
  <si>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</si>
  <si>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</si>
  <si>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</si>
  <si>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</si>
  <si>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</si>
  <si>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</si>
  <si>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</si>
  <si>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</si>
  <si>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</si>
  <si>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</si>
  <si>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</si>
  <si>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</si>
  <si>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</si>
  <si>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</si>
  <si>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</si>
  <si>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</si>
  <si>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</si>
  <si>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</si>
  <si>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</si>
  <si>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</si>
  <si>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</si>
  <si>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</si>
  <si>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</si>
  <si>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</si>
  <si>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</si>
  <si>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</si>
  <si>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</si>
  <si>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</si>
  <si>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</si>
  <si>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</si>
  <si>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</si>
  <si>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</si>
  <si>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</si>
  <si>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</si>
  <si>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</si>
  <si>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</si>
  <si>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</si>
  <si>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</si>
  <si>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</si>
  <si>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</si>
  <si>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</si>
  <si>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</si>
  <si>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</si>
  <si>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</si>
  <si>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</si>
  <si>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</si>
  <si>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</si>
  <si>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</si>
  <si>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</si>
  <si>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</si>
  <si>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</si>
  <si>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</si>
  <si>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</si>
  <si>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</si>
  <si>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</si>
  <si>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</si>
  <si>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</si>
  <si>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</si>
  <si>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</si>
  <si>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</si>
  <si>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</si>
  <si>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</si>
  <si>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</si>
  <si>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</si>
  <si>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</si>
  <si>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</si>
  <si>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</si>
  <si>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</si>
  <si>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</si>
  <si>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</si>
  <si>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</si>
  <si>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</si>
  <si>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</si>
  <si>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</si>
  <si>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</si>
  <si>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</si>
  <si>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</si>
  <si>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</si>
  <si>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</si>
  <si>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</si>
  <si>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</si>
  <si>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</si>
  <si>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</si>
  <si>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</si>
  <si>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</si>
  <si>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</si>
  <si>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</si>
  <si>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</si>
  <si>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</si>
  <si>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</si>
  <si>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</si>
  <si>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</si>
  <si>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</si>
  <si>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</si>
  <si>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</si>
  <si>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</si>
  <si>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</si>
  <si>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</si>
  <si>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</si>
  <si>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</si>
  <si>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</si>
  <si>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</si>
  <si>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</si>
  <si>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</si>
  <si>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</si>
  <si>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</si>
  <si>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</si>
  <si>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</si>
  <si>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</si>
  <si>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</si>
  <si>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</si>
  <si>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</si>
  <si>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</si>
  <si>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</si>
  <si>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</si>
  <si>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</si>
  <si>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</si>
  <si>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</si>
  <si>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</si>
  <si>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</si>
  <si>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</si>
  <si>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</si>
  <si>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</si>
  <si>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</si>
  <si>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</si>
  <si>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</si>
  <si>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</si>
  <si>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</si>
  <si>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</si>
  <si>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</si>
  <si>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</si>
  <si>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</si>
  <si>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</si>
  <si>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</si>
  <si>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</si>
  <si>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</si>
  <si>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</si>
  <si>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</si>
  <si>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</si>
  <si>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</si>
  <si>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</si>
  <si>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</si>
  <si>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</si>
  <si>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</si>
  <si>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</si>
  <si>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</si>
  <si>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</si>
  <si>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</si>
  <si>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</si>
  <si>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</si>
  <si>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</si>
  <si>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</si>
  <si>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</si>
  <si>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</si>
  <si>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</si>
  <si>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</si>
  <si>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</si>
  <si>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</si>
  <si>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</si>
  <si>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</si>
  <si>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</si>
  <si>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</si>
  <si>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</si>
  <si>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</si>
  <si>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</si>
  <si>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</si>
  <si>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</si>
  <si>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</si>
  <si>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</si>
  <si>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</si>
  <si>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</si>
  <si>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</si>
  <si>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</si>
  <si>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</si>
  <si>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</si>
  <si>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</si>
  <si>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</si>
  <si>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</si>
  <si>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</si>
  <si>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</si>
  <si>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</si>
  <si>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</si>
  <si>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</si>
  <si>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</si>
  <si>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</si>
  <si>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</si>
  <si>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</si>
  <si>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</si>
  <si>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</si>
  <si>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</si>
  <si>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</si>
  <si>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</si>
  <si>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</si>
  <si>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</si>
  <si>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</si>
  <si>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</si>
  <si>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</si>
  <si>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</si>
  <si>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</si>
  <si>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</si>
  <si>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</si>
  <si>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</si>
  <si>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</si>
  <si>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</si>
  <si>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</si>
  <si>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</si>
  <si>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</si>
  <si>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</si>
  <si>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</si>
  <si>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</si>
  <si>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</si>
  <si>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</si>
  <si>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</si>
  <si>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</si>
  <si>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</si>
  <si>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</si>
  <si>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</si>
  <si>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</si>
  <si>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</si>
  <si>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</si>
  <si>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</si>
  <si>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</si>
  <si>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</si>
  <si>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</si>
  <si>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</si>
  <si>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</si>
  <si>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</si>
  <si>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</si>
  <si>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</si>
  <si>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</si>
  <si>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</si>
  <si>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</si>
  <si>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</si>
  <si>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</si>
  <si>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</si>
  <si>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</si>
  <si>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</si>
  <si>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</si>
  <si>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</si>
  <si>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</si>
  <si>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</si>
  <si>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</si>
  <si>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</si>
  <si>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</si>
  <si>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</si>
  <si>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</si>
  <si>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</si>
  <si>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</si>
  <si>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</si>
  <si>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</si>
  <si>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</si>
  <si>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</si>
  <si>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</si>
  <si>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</si>
  <si>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</si>
  <si>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</si>
  <si>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</si>
  <si>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</si>
  <si>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</si>
  <si>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</si>
  <si>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</si>
  <si>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</si>
  <si>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</si>
  <si>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</si>
  <si>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</si>
  <si>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</si>
  <si>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</si>
  <si>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</si>
  <si>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</si>
  <si>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</si>
  <si>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</si>
  <si>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</si>
  <si>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</si>
  <si>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</si>
  <si>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</si>
  <si>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</si>
  <si>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</si>
  <si>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</si>
  <si>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</si>
  <si>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</si>
  <si>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</si>
  <si>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</si>
  <si>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</si>
  <si>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</si>
  <si>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</si>
  <si>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</si>
  <si>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</si>
  <si>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</si>
  <si>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</si>
  <si>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</si>
  <si>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</si>
  <si>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</si>
  <si>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</si>
  <si>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</si>
  <si>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</si>
  <si>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</si>
  <si>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</si>
  <si>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</si>
  <si>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</si>
  <si>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</si>
  <si>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</si>
  <si>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</si>
  <si>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</si>
  <si>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</si>
  <si>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</si>
  <si>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</si>
  <si>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</si>
  <si>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</si>
  <si>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</si>
  <si>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</si>
  <si>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</si>
  <si>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</si>
  <si>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</si>
  <si>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</si>
  <si>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</si>
  <si>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</si>
  <si>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</si>
  <si>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</si>
  <si>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</si>
  <si>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</si>
  <si>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</si>
  <si>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</si>
  <si>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</si>
  <si>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</si>
  <si>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</si>
  <si>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</si>
  <si>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</si>
  <si>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</si>
  <si>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</si>
  <si>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</si>
  <si>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</si>
  <si>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</si>
  <si>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</si>
  <si>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</si>
  <si>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</si>
  <si>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</si>
  <si>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</si>
  <si>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</si>
  <si>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</si>
  <si>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</si>
  <si>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</si>
  <si>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</si>
  <si>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</si>
  <si>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</si>
  <si>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</si>
  <si>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</si>
  <si>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</si>
  <si>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</si>
  <si>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</si>
  <si>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</si>
  <si>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</si>
  <si>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</si>
  <si>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</si>
  <si>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</si>
  <si>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</si>
  <si>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</si>
  <si>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</si>
  <si>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</si>
  <si>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</si>
  <si>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</si>
  <si>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</si>
  <si>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</si>
  <si>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</si>
  <si>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</si>
  <si>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</si>
  <si>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</si>
  <si>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</si>
  <si>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</si>
  <si>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</si>
  <si>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</si>
  <si>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</si>
  <si>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</si>
  <si>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</si>
  <si>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</si>
  <si>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</si>
  <si>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</si>
  <si>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</si>
  <si>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</si>
  <si>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</si>
  <si>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</si>
  <si>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</si>
  <si>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</si>
  <si>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</si>
  <si>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</si>
  <si>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</si>
  <si>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</si>
  <si>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</si>
  <si>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</si>
  <si>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</si>
  <si>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</si>
  <si>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</si>
  <si>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</si>
  <si>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</si>
  <si>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</si>
  <si>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</si>
  <si>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</si>
  <si>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</si>
  <si>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</si>
  <si>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</si>
  <si>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</si>
  <si>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</si>
  <si>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</si>
  <si>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</si>
  <si>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</si>
  <si>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</si>
  <si>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</si>
  <si>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</si>
  <si>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</si>
  <si>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</si>
  <si>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</si>
  <si>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</si>
  <si>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</si>
  <si>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</si>
  <si>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</si>
  <si>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</si>
  <si>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</si>
  <si>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</si>
  <si>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</si>
  <si>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</si>
  <si>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</si>
  <si>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</si>
  <si>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</si>
  <si>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</si>
  <si>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</si>
  <si>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</si>
  <si>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</si>
  <si>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</si>
  <si>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</si>
  <si>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</si>
  <si>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</si>
  <si>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</si>
  <si>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</si>
  <si>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</si>
  <si>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</si>
  <si>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</si>
  <si>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</si>
  <si>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</si>
  <si>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</si>
  <si>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</si>
  <si>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</si>
  <si>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</si>
  <si>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</si>
  <si>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</si>
  <si>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</si>
  <si>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</si>
  <si>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</si>
  <si>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</si>
  <si>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</si>
  <si>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</si>
  <si>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</si>
  <si>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</si>
  <si>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</si>
  <si>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</si>
  <si>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</si>
  <si>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</si>
  <si>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</si>
  <si>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</si>
  <si>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</si>
  <si>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</si>
  <si>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</si>
  <si>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</si>
  <si>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</si>
  <si>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</si>
  <si>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</si>
  <si>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</si>
  <si>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</si>
  <si>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</si>
  <si>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</si>
  <si>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</si>
  <si>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</si>
  <si>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</si>
  <si>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</si>
  <si>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</si>
  <si>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</si>
  <si>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</si>
  <si>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</si>
  <si>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</si>
  <si>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</si>
  <si>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</si>
  <si>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</si>
  <si>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</si>
  <si>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</si>
  <si>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</si>
  <si>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</si>
  <si>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</si>
  <si>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</si>
  <si>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</si>
  <si>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</si>
  <si>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</si>
  <si>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</si>
  <si>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</si>
  <si>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</si>
  <si>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</si>
  <si>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</si>
  <si>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</si>
  <si>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</si>
  <si>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</si>
  <si>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</si>
  <si>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</si>
  <si>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</si>
  <si>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</si>
  <si>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</si>
  <si>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</si>
  <si>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</si>
  <si>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</si>
  <si>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</si>
  <si>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</si>
  <si>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</si>
  <si>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</si>
  <si>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</si>
  <si>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</si>
  <si>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</si>
  <si>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</si>
  <si>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</si>
  <si>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</si>
  <si>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</si>
  <si>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</si>
  <si>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</si>
  <si>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</si>
  <si>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</si>
  <si>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</si>
  <si>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</si>
  <si>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</si>
  <si>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</si>
  <si>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</si>
  <si>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</si>
  <si>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</si>
  <si>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</si>
  <si>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</si>
  <si>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</si>
  <si>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</si>
  <si>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</si>
  <si>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</si>
  <si>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</si>
  <si>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</si>
  <si>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</si>
  <si>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</si>
  <si>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</si>
  <si>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</si>
  <si>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</si>
  <si>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</si>
  <si>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</si>
  <si>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</si>
  <si>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</si>
  <si>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</si>
  <si>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</si>
  <si>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</si>
  <si>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</si>
  <si>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</si>
  <si>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</si>
  <si>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</si>
  <si>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</si>
  <si>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</si>
  <si>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</si>
  <si>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</si>
  <si>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</si>
  <si>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</si>
  <si>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</si>
  <si>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</si>
  <si>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</si>
  <si>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</si>
  <si>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</si>
  <si>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</si>
  <si>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</si>
  <si>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</si>
  <si>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</si>
  <si>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</si>
  <si>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</si>
  <si>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</si>
  <si>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</si>
  <si>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</si>
  <si>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</si>
  <si>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</si>
  <si>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</si>
  <si>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</si>
  <si>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</si>
  <si>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</si>
  <si>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</si>
  <si>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</si>
  <si>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</si>
  <si>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</si>
  <si>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</si>
  <si>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</si>
  <si>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</si>
  <si>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</si>
  <si>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</si>
  <si>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</si>
  <si>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</si>
  <si>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</si>
  <si>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</si>
  <si>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</si>
  <si>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</si>
  <si>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</si>
  <si>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</si>
  <si>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</si>
  <si>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</si>
  <si>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</si>
  <si>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</si>
  <si>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</si>
  <si>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</si>
  <si>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</si>
  <si>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</si>
  <si>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</si>
  <si>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</si>
  <si>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</si>
  <si>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</si>
  <si>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</si>
  <si>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</si>
  <si>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</si>
  <si>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</si>
  <si>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</si>
  <si>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</si>
  <si>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</si>
  <si>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</si>
  <si>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</si>
  <si>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</si>
  <si>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</si>
  <si>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</si>
  <si>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</si>
  <si>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</si>
  <si>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</si>
  <si>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</si>
  <si>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</si>
  <si>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</si>
  <si>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</si>
  <si>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</si>
  <si>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</si>
  <si>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</si>
  <si>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</si>
  <si>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</si>
  <si>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</si>
  <si>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</si>
  <si>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</si>
  <si>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</si>
  <si>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</si>
  <si>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</si>
  <si>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</si>
  <si>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</si>
  <si>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</si>
  <si>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</si>
  <si>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</si>
  <si>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</si>
  <si>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</si>
  <si>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</si>
  <si>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</si>
  <si>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</si>
  <si>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</si>
  <si>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</si>
  <si>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</si>
  <si>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</si>
  <si>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</si>
  <si>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</si>
  <si>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</si>
  <si>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</si>
  <si>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</si>
  <si>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</si>
  <si>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</si>
  <si>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</si>
  <si>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</si>
  <si>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</si>
  <si>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</si>
  <si>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</si>
  <si>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</si>
  <si>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</si>
  <si>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</si>
  <si>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</si>
  <si>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</si>
  <si>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</si>
  <si>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</si>
  <si>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</si>
  <si>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</si>
  <si>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</si>
  <si>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</si>
  <si>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</si>
  <si>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</si>
  <si>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</si>
  <si>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</si>
  <si>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</si>
  <si>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</si>
  <si>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</si>
  <si>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</si>
  <si>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</si>
  <si>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</si>
  <si>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</si>
  <si>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</si>
  <si>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</si>
  <si>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</si>
  <si>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</si>
  <si>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</si>
  <si>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</si>
  <si>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</si>
  <si>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</si>
  <si>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</si>
  <si>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</si>
  <si>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</si>
  <si>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</si>
  <si>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</si>
  <si>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</si>
  <si>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</si>
  <si>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</si>
  <si>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</si>
  <si>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</si>
  <si>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</si>
  <si>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</si>
  <si>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</si>
  <si>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</si>
  <si>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</si>
  <si>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</si>
  <si>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</si>
  <si>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</si>
  <si>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</si>
  <si>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</si>
  <si>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</si>
  <si>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</si>
  <si>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</si>
  <si>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</si>
  <si>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</si>
  <si>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</si>
  <si>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</si>
  <si>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</si>
  <si>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</si>
  <si>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</si>
  <si>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</si>
  <si>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</si>
  <si>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</si>
  <si>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</si>
  <si>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</si>
  <si>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</si>
  <si>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</si>
  <si>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</si>
  <si>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</si>
  <si>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</si>
  <si>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</si>
  <si>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</si>
  <si>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</si>
  <si>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</si>
  <si>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</si>
  <si>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</si>
  <si>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</si>
  <si>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</si>
  <si>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</si>
  <si>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</si>
  <si>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</si>
  <si>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</si>
  <si>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</si>
  <si>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</si>
  <si>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</si>
  <si>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</si>
  <si>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</si>
  <si>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</si>
  <si>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</si>
  <si>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</si>
  <si>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</si>
  <si>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</si>
  <si>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</si>
  <si>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</si>
  <si>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</si>
  <si>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</si>
  <si>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</si>
  <si>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</si>
  <si>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</si>
  <si>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</si>
  <si>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</si>
  <si>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</si>
  <si>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</si>
  <si>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</si>
  <si>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</si>
  <si>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</si>
  <si>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</si>
  <si>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</si>
  <si>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</si>
  <si>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</si>
  <si>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</si>
  <si>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</si>
  <si>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</si>
  <si>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</si>
  <si>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</si>
  <si>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</si>
  <si>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</si>
  <si>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</si>
  <si>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</si>
  <si>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</si>
  <si>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</si>
  <si>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</si>
  <si>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</si>
  <si>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</si>
  <si>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</si>
  <si>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</si>
  <si>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</si>
  <si>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</si>
  <si>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</si>
  <si>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</si>
  <si>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</si>
  <si>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</si>
  <si>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</si>
  <si>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</si>
  <si>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</si>
  <si>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</si>
  <si>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</si>
  <si>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</si>
  <si>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</si>
  <si>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</si>
  <si>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</si>
  <si>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</si>
  <si>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</si>
  <si>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</si>
  <si>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</si>
  <si>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</si>
  <si>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</si>
  <si>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</si>
  <si>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</si>
  <si>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</si>
  <si>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</si>
  <si>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</si>
  <si>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</si>
  <si>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</si>
  <si>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</si>
  <si>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</si>
  <si>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</si>
  <si>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</si>
  <si>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</si>
  <si>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</si>
  <si>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</si>
  <si>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</si>
  <si>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</si>
  <si>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</si>
  <si>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</si>
  <si>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</si>
  <si>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</si>
  <si>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</si>
  <si>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</si>
  <si>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</si>
  <si>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</si>
  <si>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</si>
  <si>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</si>
  <si>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</si>
  <si>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</si>
  <si>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</si>
  <si>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</si>
  <si>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</si>
  <si>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</si>
  <si>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</si>
  <si>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</si>
  <si>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</si>
  <si>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</si>
  <si>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</si>
  <si>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</si>
  <si>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</si>
  <si>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</si>
  <si>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</si>
  <si>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</si>
  <si>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</si>
  <si>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</si>
  <si>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</si>
  <si>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</si>
  <si>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</si>
  <si>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</si>
  <si>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</si>
  <si>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</si>
  <si>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</si>
  <si>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</si>
  <si>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</si>
  <si>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</si>
  <si>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</si>
  <si>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</si>
  <si>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</si>
  <si>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</si>
  <si>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</si>
  <si>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</si>
  <si>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</si>
  <si>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</si>
  <si>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</si>
  <si>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</si>
  <si>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</si>
  <si>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</si>
  <si>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</si>
  <si>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</si>
  <si>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</si>
  <si>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</si>
  <si>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</si>
  <si>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</si>
  <si>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</si>
  <si>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</si>
  <si>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</si>
  <si>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</si>
  <si>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</si>
  <si>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</si>
  <si>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</si>
  <si>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</si>
  <si>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</si>
  <si>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</si>
  <si>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</si>
  <si>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</si>
  <si>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</si>
  <si>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</si>
  <si>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</si>
  <si>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</si>
  <si>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</si>
  <si>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</si>
  <si>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</si>
  <si>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</si>
  <si>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</si>
  <si>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</si>
  <si>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</si>
  <si>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</si>
  <si>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</si>
  <si>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</si>
  <si>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</si>
  <si>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</si>
  <si>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</si>
  <si>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</si>
  <si>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</si>
  <si>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</si>
  <si>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</si>
  <si>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</si>
  <si>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</si>
  <si>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</si>
  <si>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</si>
  <si>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</si>
  <si>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</si>
  <si>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</si>
  <si>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</si>
  <si>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</si>
  <si>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</si>
  <si>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</si>
  <si>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</si>
  <si>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</si>
  <si>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</si>
  <si>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</si>
  <si>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</si>
  <si>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</si>
  <si>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</si>
  <si>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</si>
  <si>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</si>
  <si>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</si>
  <si>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</si>
  <si>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</si>
  <si>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</si>
  <si>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</si>
  <si>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</si>
  <si>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</si>
  <si>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</si>
  <si>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</si>
  <si>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</si>
  <si>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</si>
  <si>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</si>
  <si>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</si>
  <si>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</si>
  <si>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</si>
  <si>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</si>
  <si>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</si>
  <si>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</si>
  <si>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</si>
  <si>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</si>
  <si>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</si>
  <si>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</si>
  <si>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</si>
  <si>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</si>
  <si>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</si>
  <si>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</si>
  <si>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</si>
  <si>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</si>
  <si>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</si>
  <si>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</si>
  <si>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</si>
  <si>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</si>
  <si>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</si>
  <si>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</si>
  <si>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</si>
  <si>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</si>
  <si>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</si>
  <si>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</si>
  <si>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</si>
  <si>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</si>
  <si>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</si>
  <si>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</si>
  <si>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</si>
  <si>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</si>
  <si>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</si>
  <si>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</si>
  <si>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</si>
  <si>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</si>
  <si>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</si>
  <si>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</si>
  <si>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</si>
  <si>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</si>
  <si>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</si>
  <si>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</si>
  <si>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</si>
  <si>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</si>
  <si>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</si>
  <si>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</si>
  <si>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</si>
  <si>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</si>
  <si>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</si>
  <si>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</si>
  <si>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</si>
  <si>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</si>
  <si>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</si>
  <si>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</si>
  <si>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</si>
  <si>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</si>
  <si>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</si>
  <si>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</si>
  <si>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</si>
  <si>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</si>
  <si>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</si>
  <si>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</si>
  <si>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</si>
  <si>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</si>
  <si>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</si>
  <si>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</si>
  <si>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</si>
  <si>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</si>
  <si>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</si>
  <si>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</si>
  <si>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</si>
  <si>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</si>
  <si>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</si>
  <si>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</si>
  <si>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</si>
  <si>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</si>
  <si>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</si>
  <si>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</si>
  <si>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</si>
  <si>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</si>
  <si>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</si>
  <si>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</si>
  <si>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</si>
  <si>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</si>
  <si>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</si>
  <si>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</si>
  <si>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</si>
  <si>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</si>
  <si>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</si>
  <si>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</si>
  <si>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</si>
  <si>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</si>
  <si>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</si>
  <si>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</si>
  <si>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</si>
  <si>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</si>
  <si>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</si>
  <si>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</si>
  <si>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</si>
  <si>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</si>
  <si>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</si>
  <si>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</si>
  <si>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</si>
  <si>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</si>
  <si>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</si>
  <si>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</si>
  <si>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</si>
  <si>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</si>
  <si>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</si>
  <si>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</si>
  <si>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</si>
  <si>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</si>
  <si>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</si>
  <si>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</si>
  <si>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</si>
  <si>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</si>
  <si>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</si>
  <si>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</si>
  <si>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</si>
  <si>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</si>
  <si>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</si>
  <si>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</si>
  <si>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</si>
  <si>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</si>
  <si>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</si>
  <si>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</si>
  <si>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</si>
  <si>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</si>
  <si>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</si>
  <si>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</si>
  <si>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</si>
  <si>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</si>
  <si>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</si>
  <si>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</si>
  <si>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</si>
  <si>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</si>
  <si>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</si>
  <si>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</si>
  <si>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</si>
  <si>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</si>
  <si>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</si>
  <si>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</si>
  <si>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</si>
  <si>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</si>
  <si>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</si>
  <si>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</si>
  <si>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</si>
  <si>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</si>
  <si>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</si>
  <si>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</si>
  <si>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</si>
  <si>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</si>
  <si>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</si>
  <si>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</si>
  <si>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</si>
  <si>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</si>
  <si>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</si>
  <si>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</si>
  <si>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</si>
  <si>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</si>
  <si>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</si>
  <si>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</si>
  <si>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</si>
  <si>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</si>
  <si>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</si>
  <si>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</si>
  <si>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</si>
  <si>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</si>
  <si>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</si>
  <si>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</si>
  <si>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</si>
  <si>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</si>
  <si>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</si>
  <si>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</si>
  <si>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</si>
  <si>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</si>
  <si>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</si>
  <si>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</si>
  <si>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</si>
  <si>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</si>
  <si>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</si>
  <si>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</si>
  <si>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</si>
  <si>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</si>
  <si>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</si>
  <si>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</si>
  <si>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</si>
  <si>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</si>
  <si>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</si>
  <si>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</si>
  <si>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</si>
  <si>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</si>
  <si>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</si>
  <si>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</si>
  <si>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</si>
  <si>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</si>
  <si>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</si>
  <si>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</si>
  <si>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</si>
  <si>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</si>
  <si>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</si>
  <si>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</si>
  <si>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</si>
  <si>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</si>
  <si>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</si>
  <si>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</si>
  <si>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</si>
  <si>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</si>
  <si>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</si>
  <si>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</si>
  <si>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</si>
  <si>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</si>
  <si>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</si>
  <si>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</si>
  <si>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</si>
  <si>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</si>
  <si>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</si>
  <si>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</si>
  <si>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</si>
  <si>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</si>
  <si>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</si>
  <si>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</si>
  <si>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</si>
  <si>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</si>
  <si>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</si>
  <si>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</si>
  <si>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</si>
  <si>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</si>
  <si>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</si>
  <si>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</si>
  <si>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</si>
  <si>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</si>
  <si>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</si>
  <si>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</si>
  <si>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</si>
  <si>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</si>
  <si>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</si>
  <si>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</si>
  <si>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</si>
  <si>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</si>
  <si>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</si>
  <si>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</si>
  <si>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</si>
  <si>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</si>
  <si>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</si>
  <si>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</si>
  <si>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</si>
  <si>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</si>
  <si>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</si>
  <si>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</si>
  <si>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</si>
  <si>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</si>
  <si>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</si>
  <si>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</si>
  <si>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</si>
  <si>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</si>
  <si>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</si>
  <si>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</si>
  <si>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</si>
  <si>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</si>
  <si>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</si>
  <si>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</si>
  <si>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</si>
  <si>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</si>
  <si>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</si>
  <si>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</si>
  <si>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</si>
  <si>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</si>
  <si>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</si>
  <si>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</si>
  <si>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</si>
  <si>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</si>
  <si>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</si>
  <si>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</si>
  <si>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</si>
  <si>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</si>
  <si>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</si>
  <si>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</si>
  <si>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</si>
  <si>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</si>
  <si>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</si>
  <si>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</si>
  <si>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</si>
  <si>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</si>
  <si>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</si>
  <si>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</si>
  <si>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</si>
  <si>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</si>
  <si>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</si>
  <si>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</si>
  <si>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</si>
  <si>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</si>
  <si>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</si>
  <si>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</si>
  <si>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</si>
  <si>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</si>
  <si>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</si>
  <si>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</si>
  <si>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</si>
  <si>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</si>
  <si>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</si>
  <si>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</si>
  <si>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</si>
  <si>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</si>
  <si>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</si>
  <si>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</si>
  <si>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</si>
  <si>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</si>
  <si>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</si>
  <si>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</si>
  <si>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</si>
  <si>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</si>
  <si>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</si>
  <si>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</si>
  <si>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</si>
  <si>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</si>
  <si>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</si>
  <si>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</si>
  <si>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</si>
  <si>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</si>
  <si>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</si>
  <si>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</si>
  <si>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</si>
  <si>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</si>
  <si>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</si>
  <si>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</si>
  <si>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</si>
  <si>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</si>
  <si>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</si>
  <si>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</si>
  <si>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</si>
  <si>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</si>
  <si>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</si>
  <si>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</si>
  <si>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</si>
  <si>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</si>
  <si>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</si>
  <si>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</si>
  <si>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</si>
  <si>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</si>
  <si>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</si>
  <si>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</si>
  <si>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</si>
  <si>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</si>
  <si>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</si>
  <si>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</si>
  <si>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</si>
  <si>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</si>
  <si>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</si>
  <si>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</si>
  <si>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</si>
  <si>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</si>
  <si>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</si>
  <si>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</si>
  <si>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</si>
  <si>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</si>
  <si>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</si>
  <si>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</si>
  <si>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</si>
  <si>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</si>
  <si>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</si>
  <si>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</si>
  <si>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</si>
  <si>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</si>
  <si>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</si>
  <si>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</si>
  <si>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</si>
  <si>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</si>
  <si>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</si>
  <si>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</si>
  <si>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</si>
  <si>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</si>
  <si>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</si>
  <si>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</si>
  <si>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</si>
  <si>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</si>
  <si>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</si>
  <si>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</si>
  <si>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</si>
  <si>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</si>
  <si>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</si>
  <si>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</si>
  <si>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</si>
  <si>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</si>
  <si>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</si>
  <si>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</si>
  <si>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</si>
  <si>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</si>
  <si>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</si>
  <si>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</si>
  <si>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</si>
  <si>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</si>
  <si>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</si>
  <si>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</si>
  <si>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</si>
  <si>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</si>
  <si>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</si>
  <si>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</si>
  <si>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</si>
  <si>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</si>
  <si>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</si>
  <si>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</si>
  <si>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</si>
  <si>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</si>
  <si>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</si>
  <si>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</si>
  <si>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</si>
  <si>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</si>
  <si>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</si>
  <si>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</si>
  <si>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</si>
  <si>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</si>
  <si>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</si>
  <si>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</si>
  <si>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</si>
  <si>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</si>
  <si>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</si>
  <si>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</si>
  <si>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</si>
  <si>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</si>
  <si>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</si>
  <si>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</si>
  <si>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</si>
  <si>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</si>
  <si>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</si>
  <si>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</si>
  <si>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</si>
  <si>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</si>
  <si>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</si>
  <si>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</si>
  <si>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</si>
  <si>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</si>
  <si>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</si>
  <si>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</si>
  <si>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</si>
  <si>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</si>
  <si>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</si>
  <si>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</si>
  <si>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</si>
  <si>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</si>
  <si>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</si>
  <si>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</si>
  <si>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</si>
  <si>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</si>
  <si>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</si>
  <si>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</si>
  <si>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</si>
  <si>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</si>
  <si>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</si>
  <si>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</si>
  <si>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</si>
  <si>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</si>
  <si>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</si>
  <si>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</si>
  <si>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</si>
  <si>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</si>
  <si>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</si>
  <si>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</si>
  <si>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</si>
  <si>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</si>
  <si>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</si>
  <si>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</si>
  <si>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</si>
  <si>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</si>
  <si>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</si>
  <si>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</si>
  <si>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</si>
  <si>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</si>
  <si>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</si>
  <si>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</si>
  <si>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</si>
  <si>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</si>
  <si>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</si>
  <si>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</si>
  <si>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</si>
  <si>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</si>
  <si>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</si>
  <si>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</si>
  <si>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</si>
  <si>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</si>
  <si>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</si>
  <si>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</si>
  <si>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</si>
  <si>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</si>
  <si>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</si>
  <si>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</si>
  <si>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</si>
  <si>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</si>
  <si>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</si>
  <si>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</si>
  <si>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</si>
  <si>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</si>
  <si>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</si>
  <si>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</si>
  <si>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</si>
  <si>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</si>
  <si>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</si>
  <si>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</si>
  <si>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</si>
  <si>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</si>
  <si>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</si>
  <si>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</si>
  <si>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</si>
  <si>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</si>
  <si>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</si>
  <si>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</si>
  <si>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</si>
  <si>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</si>
  <si>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</si>
  <si>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</si>
  <si>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</si>
  <si>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</si>
  <si>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</si>
  <si>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</si>
  <si>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</si>
  <si>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</si>
  <si>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</si>
  <si>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</si>
  <si>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</si>
  <si>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</si>
  <si>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</si>
  <si>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</si>
  <si>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</si>
  <si>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</si>
  <si>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</si>
  <si>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</si>
  <si>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</si>
  <si>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</si>
  <si>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</si>
  <si>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</si>
  <si>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</si>
  <si>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</si>
  <si>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</si>
  <si>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</si>
  <si>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</si>
  <si>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</si>
  <si>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</si>
  <si>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</si>
  <si>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</si>
  <si>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</si>
  <si>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</si>
  <si>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</si>
  <si>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</si>
  <si>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</si>
  <si>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</si>
  <si>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</si>
  <si>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</si>
  <si>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</si>
  <si>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</si>
  <si>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</si>
  <si>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</si>
  <si>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</si>
  <si>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</si>
  <si>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</si>
  <si>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</si>
  <si>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</si>
  <si>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</si>
  <si>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</si>
  <si>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</si>
  <si>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</si>
  <si>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</si>
  <si>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</si>
  <si>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</si>
  <si>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</si>
  <si>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</si>
  <si>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</si>
  <si>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</si>
  <si>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</si>
  <si>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</si>
  <si>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</si>
  <si>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</si>
  <si>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</si>
  <si>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</si>
  <si>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</si>
  <si>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</si>
  <si>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</si>
  <si>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</si>
  <si>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</si>
  <si>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</si>
  <si>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</si>
  <si>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</si>
  <si>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</si>
  <si>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</si>
  <si>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</si>
  <si>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</si>
  <si>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</si>
  <si>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</si>
  <si>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</si>
  <si>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</si>
  <si>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</si>
  <si>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</si>
  <si>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</si>
  <si>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</si>
  <si>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</si>
  <si>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</si>
  <si>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</si>
  <si>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</si>
  <si>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</si>
  <si>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</si>
  <si>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</si>
  <si>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</si>
  <si>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</si>
  <si>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</si>
  <si>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</si>
  <si>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</si>
  <si>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</si>
  <si>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</si>
  <si>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</si>
  <si>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</si>
  <si>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</si>
  <si>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</si>
  <si>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</si>
  <si>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</si>
  <si>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</si>
  <si>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</si>
  <si>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</si>
  <si>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</si>
  <si>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</si>
  <si>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</si>
  <si>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</si>
  <si>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</si>
  <si>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</si>
  <si>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</si>
  <si>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</si>
  <si>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</si>
  <si>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</si>
  <si>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</si>
  <si>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</si>
  <si>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</si>
  <si>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</si>
  <si>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</si>
  <si>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</si>
  <si>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</si>
  <si>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</si>
  <si>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</si>
  <si>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</si>
  <si>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</si>
  <si>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</si>
  <si>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</si>
  <si>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</si>
  <si>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</si>
  <si>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</si>
  <si>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</si>
  <si>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</si>
  <si>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</si>
  <si>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</si>
  <si>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</si>
  <si>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</si>
  <si>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</si>
  <si>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</si>
  <si>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</si>
  <si>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</si>
  <si>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</si>
  <si>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</si>
  <si>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</si>
  <si>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</si>
  <si>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</si>
  <si>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</si>
  <si>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</si>
  <si>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</si>
  <si>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</si>
  <si>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</si>
  <si>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</si>
  <si>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</si>
  <si>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</si>
  <si>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</si>
  <si>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</si>
  <si>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</si>
  <si>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</si>
  <si>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</si>
  <si>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</si>
  <si>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</si>
  <si>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</si>
  <si>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</si>
  <si>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</si>
  <si>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</si>
  <si>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</si>
  <si>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</si>
  <si>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</si>
  <si>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</si>
  <si>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</si>
  <si>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</si>
  <si>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</si>
  <si>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</si>
  <si>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</si>
  <si>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</si>
  <si>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</si>
  <si>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</si>
  <si>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</si>
  <si>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</si>
  <si>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</si>
  <si>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</si>
  <si>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</si>
  <si>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</si>
  <si>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</si>
  <si>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</si>
  <si>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</si>
  <si>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</si>
  <si>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</si>
  <si>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</si>
  <si>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</si>
  <si>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</si>
  <si>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</si>
  <si>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</si>
  <si>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</si>
  <si>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</si>
  <si>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</si>
  <si>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</si>
  <si>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</si>
  <si>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</si>
  <si>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</si>
  <si>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</si>
  <si>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</si>
  <si>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</si>
  <si>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</si>
  <si>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</si>
  <si>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</si>
  <si>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</si>
  <si>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</si>
  <si>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</si>
  <si>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</si>
  <si>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</si>
  <si>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</si>
  <si>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</si>
  <si>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</si>
  <si>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</si>
  <si>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</si>
  <si>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</si>
  <si>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</si>
  <si>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</si>
  <si>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</si>
  <si>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</si>
  <si>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</si>
  <si>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</si>
  <si>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</si>
  <si>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</si>
  <si>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</si>
  <si>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</si>
  <si>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</si>
  <si>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</si>
  <si>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</si>
  <si>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</si>
  <si>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</si>
  <si>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</si>
  <si>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</si>
  <si>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</si>
  <si>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</si>
  <si>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</si>
  <si>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</si>
  <si>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</si>
  <si>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</si>
  <si>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</si>
  <si>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</si>
  <si>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</si>
  <si>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</si>
  <si>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</si>
  <si>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</si>
  <si>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</si>
  <si>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</si>
  <si>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</si>
  <si>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</si>
  <si>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</si>
  <si>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</si>
  <si>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</si>
  <si>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</si>
  <si>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</si>
  <si>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</si>
  <si>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</si>
  <si>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</si>
  <si>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</si>
  <si>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</si>
  <si>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</si>
  <si>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</si>
  <si>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</si>
  <si>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</si>
  <si>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</si>
  <si>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</si>
  <si>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</si>
  <si>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</si>
  <si>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</si>
  <si>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</si>
  <si>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</si>
  <si>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</si>
  <si>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</si>
  <si>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</si>
  <si>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</si>
  <si>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</si>
  <si>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</si>
  <si>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</si>
  <si>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</si>
  <si>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</si>
  <si>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</si>
  <si>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</si>
  <si>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</si>
  <si>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</si>
  <si>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</si>
  <si>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</si>
  <si>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</si>
  <si>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</si>
  <si>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</si>
  <si>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</si>
  <si>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</si>
  <si>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</si>
  <si>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</si>
  <si>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</si>
  <si>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</si>
  <si>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</si>
  <si>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</si>
  <si>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</si>
  <si>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</si>
  <si>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</si>
  <si>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</si>
  <si>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</si>
  <si>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</si>
  <si>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</si>
  <si>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</si>
  <si>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</si>
  <si>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</si>
  <si>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</si>
  <si>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</si>
  <si>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</si>
  <si>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</si>
  <si>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</si>
  <si>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</si>
  <si>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</si>
  <si>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</si>
  <si>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</si>
  <si>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</si>
  <si>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</si>
  <si>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</si>
  <si>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</si>
  <si>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</si>
  <si>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</si>
  <si>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</si>
  <si>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</si>
  <si>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</si>
  <si>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</si>
  <si>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</si>
  <si>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</si>
  <si>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</si>
  <si>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</si>
  <si>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</si>
  <si>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</si>
  <si>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</si>
  <si>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</si>
  <si>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</si>
  <si>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</si>
  <si>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</si>
  <si>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</si>
  <si>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</si>
  <si>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</si>
  <si>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</si>
  <si>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</si>
  <si>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</si>
  <si>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</si>
  <si>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</si>
  <si>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</si>
  <si>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</si>
  <si>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</si>
  <si>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</si>
  <si>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</si>
  <si>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</si>
  <si>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</si>
  <si>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</si>
  <si>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</si>
  <si>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</si>
  <si>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</si>
  <si>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</si>
  <si>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</si>
  <si>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</si>
  <si>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</si>
  <si>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</si>
  <si>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</si>
  <si>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</si>
  <si>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</si>
  <si>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</si>
  <si>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</si>
  <si>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</si>
  <si>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</si>
  <si>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</si>
  <si>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</si>
  <si>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</si>
  <si>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</si>
  <si>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</si>
  <si>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</si>
  <si>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</si>
  <si>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</si>
  <si>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</si>
  <si>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</si>
  <si>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</si>
  <si>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</si>
  <si>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</si>
  <si>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</si>
  <si>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</si>
  <si>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</si>
  <si>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</si>
  <si>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</si>
  <si>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</si>
  <si>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</si>
  <si>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</si>
  <si>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</si>
  <si>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</si>
  <si>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</si>
  <si>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</si>
  <si>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</si>
  <si>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</si>
  <si>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</si>
  <si>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</si>
  <si>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</si>
  <si>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</si>
  <si>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</si>
  <si>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</si>
  <si>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</si>
  <si>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</si>
  <si>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</si>
  <si>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</si>
  <si>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</si>
  <si>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</si>
  <si>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</si>
  <si>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</si>
  <si>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</si>
  <si>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</si>
  <si>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</si>
  <si>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</si>
  <si>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</si>
  <si>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</si>
  <si>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</si>
  <si>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</si>
  <si>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</si>
  <si>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</si>
  <si>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</si>
  <si>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</si>
  <si>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</si>
  <si>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</si>
  <si>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</si>
  <si>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</si>
  <si>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</si>
  <si>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</si>
  <si>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</si>
  <si>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</si>
  <si>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</si>
  <si>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</si>
  <si>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</si>
  <si>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</si>
  <si>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</si>
  <si>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</si>
  <si>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</si>
  <si>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</si>
  <si>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</si>
  <si>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</si>
  <si>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</si>
  <si>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</si>
  <si>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</si>
  <si>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</si>
  <si>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</si>
  <si>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</si>
  <si>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</si>
  <si>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</si>
  <si>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</si>
  <si>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</si>
  <si>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</si>
  <si>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</si>
  <si>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</si>
  <si>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</si>
  <si>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</si>
  <si>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</si>
  <si>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</si>
  <si>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</si>
  <si>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</si>
  <si>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</si>
  <si>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</si>
  <si>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</si>
  <si>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</si>
  <si>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</si>
  <si>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</si>
  <si>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</si>
  <si>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</si>
  <si>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</si>
  <si>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</si>
  <si>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</si>
  <si>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</si>
  <si>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</si>
  <si>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</si>
  <si>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</si>
  <si>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</si>
  <si>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</si>
  <si>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</si>
  <si>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</si>
  <si>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</si>
  <si>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</si>
  <si>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</si>
  <si>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</si>
  <si>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</si>
  <si>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</si>
  <si>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</si>
  <si>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</si>
  <si>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</si>
  <si>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</si>
  <si>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</si>
  <si>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</si>
  <si>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</si>
  <si>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</si>
  <si>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</si>
  <si>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</si>
  <si>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</si>
  <si>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</si>
  <si>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</si>
  <si>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</si>
  <si>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</si>
  <si>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</si>
  <si>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</si>
  <si>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</si>
  <si>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</si>
  <si>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</si>
  <si>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</si>
  <si>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</si>
  <si>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</si>
  <si>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</si>
  <si>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</si>
  <si>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</si>
  <si>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</si>
  <si>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</si>
  <si>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</si>
  <si>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</si>
  <si>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</si>
  <si>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</si>
  <si>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</si>
  <si>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</si>
  <si>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</si>
  <si>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</si>
  <si>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</si>
  <si>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</si>
  <si>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</si>
  <si>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</si>
  <si>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</si>
  <si>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</si>
  <si>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</si>
  <si>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</si>
  <si>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</si>
  <si>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</si>
  <si>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</si>
  <si>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</si>
  <si>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</si>
  <si>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</si>
  <si>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</si>
  <si>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</si>
  <si>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</si>
  <si>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</si>
  <si>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</si>
  <si>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</si>
  <si>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</si>
  <si>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</si>
  <si>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</si>
  <si>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</si>
  <si>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</si>
  <si>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</si>
  <si>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</si>
  <si>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</si>
  <si>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</si>
  <si>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</si>
  <si>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</si>
  <si>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</si>
  <si>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</si>
  <si>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</si>
  <si>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</si>
  <si>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</si>
  <si>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</si>
  <si>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</si>
  <si>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</si>
  <si>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</si>
  <si>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</si>
  <si>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</si>
  <si>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</si>
  <si>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</si>
  <si>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</si>
  <si>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</si>
  <si>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</si>
  <si>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</si>
  <si>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</si>
  <si>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</si>
  <si>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</si>
  <si>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</si>
  <si>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</si>
  <si>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</si>
  <si>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</si>
  <si>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</si>
  <si>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</si>
  <si>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</si>
  <si>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</si>
  <si>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</si>
  <si>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</si>
  <si>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</si>
  <si>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</si>
  <si>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</si>
  <si>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</si>
  <si>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</si>
  <si>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</si>
  <si>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</si>
  <si>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</si>
  <si>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</si>
  <si>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</si>
  <si>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</si>
  <si>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</si>
  <si>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</si>
  <si>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</si>
  <si>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</si>
  <si>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</si>
  <si>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</si>
  <si>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</si>
  <si>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</si>
  <si>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</si>
  <si>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</si>
  <si>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</si>
  <si>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</si>
  <si>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</si>
  <si>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</si>
  <si>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</si>
  <si>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</si>
  <si>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</si>
  <si>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</si>
  <si>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</si>
  <si>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</si>
  <si>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</si>
  <si>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</si>
  <si>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</si>
  <si>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</si>
  <si>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</si>
  <si>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</si>
  <si>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</si>
  <si>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</si>
  <si>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</si>
  <si>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</si>
  <si>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</si>
  <si>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</si>
  <si>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</si>
  <si>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</si>
  <si>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</si>
  <si>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</si>
  <si>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</si>
  <si>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</si>
  <si>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</si>
  <si>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</si>
  <si>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</si>
  <si>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</si>
  <si>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</si>
  <si>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</si>
  <si>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</si>
  <si>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</si>
  <si>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</si>
  <si>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</si>
  <si>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</si>
  <si>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</si>
  <si>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</si>
  <si>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</si>
  <si>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</si>
  <si>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</si>
  <si>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</si>
  <si>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</si>
  <si>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</si>
  <si>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</si>
  <si>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</si>
  <si>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</si>
  <si>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</si>
  <si>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</si>
  <si>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</si>
  <si>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</si>
  <si>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</si>
  <si>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</si>
  <si>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</si>
  <si>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</si>
  <si>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</si>
  <si>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</si>
  <si>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</si>
  <si>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</si>
  <si>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</si>
  <si>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</si>
  <si>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</si>
  <si>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</si>
  <si>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</si>
  <si>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</si>
  <si>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</si>
  <si>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</si>
  <si>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</si>
  <si>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</si>
  <si>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</si>
  <si>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</si>
  <si>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</si>
  <si>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</si>
  <si>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</si>
  <si>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</si>
  <si>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</si>
  <si>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</si>
  <si>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</si>
  <si>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</si>
  <si>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</si>
  <si>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</si>
  <si>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</si>
  <si>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</si>
  <si>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</si>
  <si>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</si>
  <si>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</si>
  <si>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</si>
  <si>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</si>
  <si>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</si>
  <si>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</si>
  <si>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</si>
  <si>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</si>
  <si>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</si>
  <si>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</si>
  <si>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</si>
  <si>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</si>
  <si>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</si>
  <si>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</si>
  <si>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</si>
  <si>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</si>
  <si>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</si>
  <si>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</si>
  <si>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</si>
  <si>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</si>
  <si>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</si>
  <si>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</si>
  <si>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</si>
  <si>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</si>
  <si>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</si>
  <si>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</si>
  <si>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</si>
  <si>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</si>
  <si>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</si>
  <si>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</si>
  <si>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</si>
  <si>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</si>
  <si>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</si>
  <si>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</si>
  <si>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</si>
  <si>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</si>
  <si>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</si>
  <si>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</si>
  <si>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</si>
  <si>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</si>
  <si>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</si>
  <si>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</si>
  <si>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</si>
  <si>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</si>
  <si>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</si>
  <si>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</si>
  <si>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</si>
  <si>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</si>
  <si>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</si>
  <si>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</si>
  <si>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</si>
  <si>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</si>
  <si>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</si>
  <si>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</si>
  <si>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</si>
  <si>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</si>
  <si>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</si>
  <si>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</si>
  <si>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</si>
  <si>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</si>
  <si>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</si>
  <si>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</si>
  <si>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</si>
  <si>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</si>
  <si>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</si>
  <si>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</si>
  <si>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</si>
  <si>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</si>
  <si>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</si>
  <si>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</si>
  <si>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</si>
  <si>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</si>
  <si>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</si>
  <si>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</si>
  <si>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</si>
  <si>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</si>
  <si>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</si>
  <si>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</si>
  <si>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</si>
  <si>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</si>
  <si>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</si>
  <si>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</si>
  <si>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</si>
  <si>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</si>
  <si>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</si>
  <si>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</si>
  <si>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</si>
  <si>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</si>
  <si>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</si>
  <si>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</si>
  <si>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</si>
  <si>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</si>
  <si>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</si>
  <si>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</si>
  <si>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</si>
  <si>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</si>
  <si>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</si>
  <si>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</si>
  <si>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</si>
  <si>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</si>
  <si>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</si>
  <si>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</si>
  <si>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</si>
  <si>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</si>
  <si>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</si>
  <si>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</si>
  <si>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</si>
  <si>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</si>
  <si>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</si>
  <si>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</si>
  <si>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</si>
  <si>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</si>
  <si>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</si>
  <si>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</si>
  <si>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</si>
  <si>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</si>
  <si>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</si>
  <si>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</si>
  <si>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</si>
  <si>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</si>
  <si>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</si>
  <si>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</si>
  <si>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</si>
  <si>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</si>
  <si>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</si>
  <si>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</si>
  <si>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</si>
  <si>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</si>
  <si>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</si>
  <si>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</si>
  <si>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</si>
  <si>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</si>
  <si>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</si>
  <si>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</si>
  <si>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</si>
  <si>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</si>
  <si>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</si>
  <si>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</si>
  <si>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</si>
  <si>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</si>
  <si>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</si>
  <si>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</si>
  <si>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</si>
  <si>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</si>
  <si>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</si>
  <si>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</si>
  <si>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</si>
  <si>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</si>
  <si>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</si>
  <si>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</si>
  <si>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</si>
  <si>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</si>
  <si>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</si>
  <si>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</si>
  <si>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</si>
  <si>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</si>
  <si>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</si>
  <si>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</si>
  <si>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</si>
  <si>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</si>
  <si>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</si>
  <si>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</si>
  <si>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</si>
  <si>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</si>
  <si>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</si>
  <si>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</si>
  <si>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</si>
  <si>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</si>
  <si>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</si>
  <si>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</si>
  <si>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</si>
  <si>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</si>
  <si>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</si>
  <si>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</si>
  <si>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</si>
  <si>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</si>
  <si>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</si>
  <si>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</si>
  <si>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</si>
  <si>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</si>
  <si>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</si>
  <si>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</si>
  <si>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</si>
  <si>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</si>
  <si>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</si>
  <si>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</si>
  <si>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</si>
  <si>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</si>
  <si>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</si>
  <si>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</si>
  <si>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</si>
  <si>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</si>
  <si>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</si>
  <si>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</si>
  <si>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</si>
  <si>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</si>
  <si>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</si>
  <si>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</si>
  <si>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</si>
  <si>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</si>
  <si>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</si>
  <si>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</si>
  <si>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</si>
  <si>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</si>
  <si>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</si>
  <si>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</si>
  <si>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</si>
  <si>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</si>
  <si>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</si>
  <si>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</si>
  <si>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</si>
  <si>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</si>
  <si>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</si>
  <si>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</si>
  <si>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</si>
  <si>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</si>
  <si>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</si>
  <si>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</si>
  <si>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</si>
  <si>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</si>
  <si>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</si>
  <si>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</si>
  <si>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</si>
  <si>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</si>
  <si>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</si>
  <si>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</si>
  <si>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</si>
  <si>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</si>
  <si>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</si>
  <si>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</si>
  <si>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</si>
  <si>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</si>
  <si>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</si>
  <si>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</si>
  <si>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</si>
  <si>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</si>
  <si>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</si>
  <si>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</si>
  <si>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</si>
  <si>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</si>
  <si>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</si>
  <si>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</si>
  <si>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</si>
  <si>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</si>
  <si>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</si>
  <si>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</si>
  <si>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</si>
  <si>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</si>
  <si>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</si>
  <si>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</si>
  <si>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</si>
  <si>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</si>
  <si>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</si>
  <si>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</si>
  <si>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</si>
  <si>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</si>
  <si>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</si>
  <si>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</si>
  <si>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</si>
  <si>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</si>
  <si>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</si>
  <si>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</si>
  <si>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</si>
  <si>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</si>
  <si>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</si>
  <si>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</si>
  <si>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</si>
  <si>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</si>
  <si>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</si>
  <si>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</si>
  <si>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</si>
  <si>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</si>
  <si>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</si>
  <si>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</si>
  <si>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</si>
  <si>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</si>
  <si>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</si>
  <si>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</si>
  <si>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</si>
  <si>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</si>
  <si>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</si>
  <si>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</si>
  <si>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</si>
  <si>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</si>
  <si>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</si>
  <si>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</si>
  <si>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</si>
  <si>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</si>
  <si>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</si>
  <si>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</si>
  <si>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</si>
  <si>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</si>
  <si>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</si>
  <si>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</si>
  <si>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</si>
  <si>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</si>
  <si>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</si>
  <si>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</si>
  <si>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</si>
  <si>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</si>
  <si>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</si>
  <si>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</si>
  <si>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</si>
  <si>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</si>
  <si>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</si>
  <si>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</si>
  <si>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</si>
  <si>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</si>
  <si>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</si>
  <si>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</si>
  <si>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</si>
  <si>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</si>
  <si>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</si>
  <si>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</si>
  <si>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</si>
  <si>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</si>
  <si>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</si>
  <si>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</si>
  <si>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</si>
  <si>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</si>
  <si>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</si>
  <si>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</si>
  <si>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</si>
  <si>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</si>
  <si>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</si>
  <si>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</si>
  <si>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</si>
  <si>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</si>
  <si>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</si>
  <si>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</si>
  <si>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</si>
  <si>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</si>
  <si>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</si>
  <si>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</si>
  <si>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</si>
  <si>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</si>
  <si>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</si>
  <si>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</si>
  <si>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</si>
  <si>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</si>
  <si>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</si>
  <si>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</si>
  <si>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</si>
  <si>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</si>
  <si>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</si>
  <si>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</si>
  <si>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</si>
  <si>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</si>
  <si>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</si>
  <si>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</si>
  <si>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</si>
  <si>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</si>
  <si>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</si>
  <si>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</si>
  <si>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</si>
  <si>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</si>
  <si>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</si>
  <si>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</si>
  <si>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</si>
  <si>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</si>
  <si>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</si>
  <si>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</si>
  <si>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</si>
  <si>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</si>
  <si>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</si>
  <si>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</si>
  <si>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</si>
  <si>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</si>
  <si>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</si>
  <si>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</si>
  <si>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</si>
  <si>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</si>
  <si>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</si>
  <si>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</si>
  <si>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</si>
  <si>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</si>
  <si>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</si>
  <si>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</si>
  <si>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</si>
  <si>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</si>
  <si>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</si>
  <si>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</si>
  <si>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</si>
  <si>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</si>
  <si>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</si>
  <si>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</si>
  <si>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</si>
  <si>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</si>
  <si>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</si>
  <si>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</si>
  <si>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</si>
  <si>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</si>
  <si>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</si>
  <si>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</si>
  <si>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</si>
  <si>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</si>
  <si>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</si>
  <si>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</si>
  <si>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</si>
  <si>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</si>
  <si>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</si>
  <si>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</si>
  <si>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</si>
  <si>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</si>
  <si>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</si>
  <si>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</si>
  <si>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</si>
  <si>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</si>
  <si>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</si>
  <si>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</si>
  <si>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</si>
  <si>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</si>
  <si>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</si>
  <si>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</si>
  <si>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</si>
  <si>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</si>
  <si>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</si>
  <si>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</si>
  <si>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</si>
  <si>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</si>
  <si>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</si>
  <si>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</si>
  <si>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</si>
  <si>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</si>
  <si>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</si>
  <si>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</si>
  <si>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</si>
  <si>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</si>
  <si>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</si>
  <si>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</si>
  <si>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</si>
  <si>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</si>
  <si>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</si>
  <si>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</si>
  <si>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</si>
  <si>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</si>
  <si>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</si>
  <si>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</si>
  <si>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</si>
  <si>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</si>
  <si>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</si>
  <si>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</si>
  <si>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</si>
  <si>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</si>
  <si>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</si>
  <si>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</si>
  <si>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</si>
  <si>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</si>
  <si>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</si>
  <si>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</si>
  <si>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</si>
  <si>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</si>
  <si>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</si>
  <si>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</si>
  <si>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</si>
  <si>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</si>
  <si>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</si>
  <si>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</si>
  <si>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</si>
  <si>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</si>
  <si>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</si>
  <si>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</si>
  <si>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</si>
  <si>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</si>
  <si>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</si>
  <si>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</si>
  <si>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</si>
  <si>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</si>
  <si>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</si>
  <si>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</si>
  <si>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</si>
  <si>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</si>
  <si>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</si>
  <si>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</si>
  <si>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</si>
  <si>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</si>
  <si>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</si>
  <si>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</si>
  <si>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</si>
  <si>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</si>
  <si>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</si>
  <si>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</si>
  <si>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</si>
  <si>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</si>
  <si>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</si>
  <si>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</si>
  <si>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</si>
  <si>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</si>
  <si>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</si>
  <si>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</si>
  <si>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</si>
  <si>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</si>
  <si>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</si>
  <si>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</si>
  <si>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</si>
  <si>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</si>
  <si>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</si>
  <si>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</si>
  <si>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</si>
  <si>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</si>
  <si>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</si>
  <si>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</si>
  <si>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</si>
  <si>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</si>
  <si>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</si>
  <si>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</si>
  <si>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</si>
  <si>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</si>
  <si>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</si>
  <si>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</si>
  <si>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</si>
  <si>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</si>
  <si>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</si>
  <si>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</si>
  <si>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</si>
  <si>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</si>
  <si>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</si>
  <si>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</si>
  <si>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</si>
  <si>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</si>
  <si>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</si>
  <si>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</si>
  <si>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</si>
  <si>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</si>
  <si>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</si>
  <si>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</si>
  <si>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</si>
  <si>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</si>
  <si>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</si>
  <si>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</si>
  <si>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</si>
  <si>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</si>
  <si>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</si>
  <si>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</si>
  <si>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</si>
  <si>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</si>
  <si>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</si>
  <si>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</si>
  <si>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</si>
  <si>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</si>
  <si>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</si>
  <si>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</si>
  <si>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</si>
  <si>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</si>
  <si>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</si>
  <si>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</si>
  <si>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</si>
  <si>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</si>
  <si>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</si>
  <si>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</si>
  <si>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</si>
  <si>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</si>
  <si>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</si>
  <si>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</si>
  <si>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</si>
  <si>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</si>
  <si>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</si>
  <si>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</si>
  <si>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</si>
  <si>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</si>
  <si>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</si>
  <si>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</si>
  <si>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</si>
  <si>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</si>
  <si>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</si>
  <si>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</si>
  <si>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</si>
  <si>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</si>
  <si>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</si>
  <si>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</si>
  <si>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</si>
  <si>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</si>
  <si>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</si>
  <si>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</si>
  <si>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</si>
  <si>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</si>
  <si>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</si>
  <si>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</si>
  <si>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</si>
  <si>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</si>
  <si>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</si>
  <si>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</si>
  <si>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</si>
  <si>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</si>
  <si>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</si>
  <si>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</si>
  <si>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</si>
  <si>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</si>
  <si>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</si>
  <si>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</si>
  <si>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</si>
  <si>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</si>
  <si>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</si>
  <si>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</si>
  <si>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</si>
  <si>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</si>
  <si>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</si>
  <si>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</si>
  <si>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</si>
  <si>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</si>
  <si>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</si>
  <si>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</si>
  <si>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</si>
  <si>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</si>
  <si>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</si>
  <si>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</si>
  <si>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</si>
  <si>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</si>
  <si>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</si>
  <si>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</si>
  <si>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</si>
  <si>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</si>
  <si>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</si>
  <si>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</si>
  <si>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</si>
  <si>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</si>
  <si>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</si>
  <si>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</si>
  <si>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</si>
  <si>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</si>
  <si>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</si>
  <si>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</si>
  <si>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</si>
  <si>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</si>
  <si>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</si>
  <si>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</si>
  <si>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</si>
  <si>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</si>
  <si>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</si>
  <si>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</si>
  <si>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</si>
  <si>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</si>
  <si>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</si>
  <si>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</si>
  <si>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</si>
  <si>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</si>
  <si>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</si>
  <si>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</si>
  <si>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</si>
  <si>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</si>
  <si>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</si>
  <si>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</si>
  <si>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</si>
  <si>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</si>
  <si>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</si>
  <si>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</si>
  <si>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</si>
  <si>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</si>
  <si>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</si>
  <si>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</si>
  <si>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</si>
  <si>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</si>
  <si>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</si>
  <si>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</si>
  <si>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</si>
  <si>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</si>
  <si>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</si>
  <si>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</si>
  <si>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</si>
  <si>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</si>
  <si>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</si>
  <si>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</si>
  <si>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</si>
  <si>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</si>
  <si>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</si>
  <si>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</si>
  <si>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</si>
  <si>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</si>
  <si>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</si>
  <si>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</si>
  <si>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</si>
  <si>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</si>
  <si>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</si>
  <si>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</si>
  <si>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</si>
  <si>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</si>
  <si>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</si>
  <si>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</si>
  <si>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</si>
  <si>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</si>
  <si>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</si>
  <si>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</si>
  <si>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</si>
  <si>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</si>
  <si>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</si>
  <si>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</si>
  <si>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</si>
  <si>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</si>
  <si>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</si>
  <si>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</si>
  <si>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</si>
  <si>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</si>
  <si>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</si>
  <si>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</si>
  <si>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</si>
  <si>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</si>
  <si>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</si>
  <si>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</si>
  <si>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</si>
  <si>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</si>
  <si>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</si>
  <si>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</si>
  <si>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</si>
  <si>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</si>
  <si>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</si>
  <si>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</si>
  <si>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</si>
  <si>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</si>
  <si>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</si>
  <si>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</si>
  <si>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</si>
  <si>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</si>
  <si>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</si>
  <si>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</si>
  <si>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</si>
  <si>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</si>
  <si>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</si>
  <si>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</si>
  <si>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</si>
  <si>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</si>
  <si>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</si>
  <si>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</si>
  <si>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</si>
  <si>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</si>
  <si>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</si>
  <si>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</si>
  <si>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</si>
  <si>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</si>
  <si>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</si>
  <si>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</si>
  <si>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</si>
  <si>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</si>
  <si>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</si>
  <si>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</si>
  <si>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</si>
  <si>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</si>
  <si>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</si>
  <si>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</si>
  <si>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</si>
  <si>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</si>
  <si>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</si>
  <si>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</si>
  <si>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</si>
  <si>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</si>
  <si>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</si>
  <si>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</si>
  <si>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</si>
  <si>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</si>
  <si>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</si>
  <si>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</si>
  <si>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</si>
  <si>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</si>
  <si>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</si>
  <si>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</si>
  <si>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</si>
  <si>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</si>
  <si>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</si>
  <si>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</si>
  <si>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</si>
  <si>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</si>
  <si>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</si>
  <si>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</si>
  <si>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</si>
  <si>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</si>
  <si>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</si>
  <si>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</si>
  <si>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</si>
  <si>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</si>
  <si>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</si>
  <si>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</si>
  <si>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</si>
  <si>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</si>
  <si>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</si>
  <si>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</si>
  <si>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</si>
  <si>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</si>
  <si>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</si>
  <si>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</si>
  <si>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</si>
  <si>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</si>
  <si>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</si>
  <si>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</si>
  <si>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</si>
  <si>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</si>
  <si>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</si>
  <si>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</si>
  <si>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</si>
  <si>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</si>
  <si>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</si>
  <si>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</si>
  <si>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</si>
  <si>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</si>
  <si>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</si>
  <si>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</si>
  <si>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</si>
  <si>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</si>
  <si>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</si>
  <si>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</si>
  <si>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</si>
  <si>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</si>
  <si>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</si>
  <si>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</si>
  <si>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</si>
  <si>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</si>
  <si>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</si>
  <si>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</si>
  <si>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</si>
  <si>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</si>
  <si>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</si>
  <si>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</si>
  <si>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</si>
  <si>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</si>
  <si>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</si>
  <si>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</si>
  <si>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</si>
  <si>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</si>
  <si>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</si>
  <si>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</si>
  <si>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</si>
  <si>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</si>
  <si>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</si>
  <si>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</si>
  <si>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</si>
  <si>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</si>
  <si>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</si>
  <si>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</si>
  <si>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</si>
  <si>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</si>
  <si>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</si>
  <si>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</si>
  <si>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</si>
  <si>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</si>
  <si>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</si>
  <si>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</si>
  <si>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</si>
  <si>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</si>
  <si>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</si>
  <si>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</si>
  <si>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</si>
  <si>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</si>
  <si>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</si>
  <si>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</si>
  <si>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</si>
  <si>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</si>
  <si>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</si>
  <si>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</si>
  <si>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</si>
  <si>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</si>
  <si>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</si>
  <si>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</si>
  <si>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</si>
  <si>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</si>
  <si>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</si>
  <si>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</si>
  <si>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</si>
  <si>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</si>
  <si>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</si>
  <si>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</si>
  <si>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</si>
  <si>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</si>
  <si>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</si>
  <si>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</si>
  <si>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</si>
  <si>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</si>
  <si>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</si>
  <si>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</si>
  <si>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</si>
  <si>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</si>
  <si>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</si>
  <si>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</si>
  <si>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</si>
  <si>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</si>
  <si>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</si>
  <si>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</si>
  <si>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</si>
  <si>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</si>
  <si>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</si>
  <si>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</si>
  <si>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</si>
  <si>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</si>
  <si>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</si>
  <si>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</si>
  <si>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</si>
  <si>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</si>
  <si>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</si>
  <si>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</si>
  <si>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</si>
  <si>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</si>
  <si>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</si>
  <si>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</si>
  <si>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</si>
  <si>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</si>
  <si>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</si>
  <si>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</si>
  <si>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</si>
  <si>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</si>
  <si>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</si>
  <si>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</si>
  <si>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</si>
  <si>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</si>
  <si>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</si>
  <si>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</si>
  <si>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</si>
  <si>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</si>
  <si>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</si>
  <si>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</si>
  <si>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</si>
  <si>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</si>
  <si>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</si>
  <si>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</si>
  <si>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</si>
  <si>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</si>
  <si>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</si>
  <si>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</si>
  <si>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</si>
  <si>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</si>
  <si>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</si>
  <si>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</si>
  <si>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</si>
  <si>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</si>
  <si>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</si>
  <si>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</si>
  <si>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</si>
  <si>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</si>
  <si>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</si>
  <si>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</si>
  <si>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</si>
  <si>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</si>
  <si>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</si>
  <si>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</si>
  <si>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</si>
  <si>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</si>
  <si>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</si>
  <si>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</si>
  <si>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</si>
  <si>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</si>
  <si>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</si>
  <si>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</si>
  <si>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</si>
  <si>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</si>
  <si>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</si>
  <si>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</si>
  <si>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</si>
  <si>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</si>
  <si>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</si>
  <si>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</si>
  <si>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</si>
  <si>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</si>
  <si>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</si>
  <si>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</si>
  <si>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</si>
  <si>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</si>
  <si>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</si>
  <si>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</si>
  <si>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</si>
  <si>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</si>
  <si>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</si>
  <si>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</si>
  <si>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</si>
  <si>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</si>
  <si>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</si>
  <si>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</si>
  <si>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</si>
  <si>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</si>
  <si>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</si>
  <si>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</si>
  <si>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</si>
  <si>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</si>
  <si>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</si>
  <si>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</si>
  <si>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</si>
  <si>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</si>
  <si>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</si>
  <si>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</si>
  <si>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</si>
  <si>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</si>
  <si>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</si>
  <si>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</si>
  <si>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</si>
  <si>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</si>
  <si>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</si>
  <si>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</si>
  <si>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</si>
  <si>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</si>
  <si>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</si>
  <si>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</si>
  <si>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</si>
  <si>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</si>
  <si>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</si>
  <si>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</si>
  <si>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</si>
  <si>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</si>
  <si>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</si>
  <si>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</si>
  <si>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</si>
  <si>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</si>
  <si>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</si>
  <si>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</si>
  <si>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</si>
  <si>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</si>
  <si>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</si>
  <si>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</si>
  <si>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</si>
  <si>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</si>
  <si>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</si>
  <si>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</si>
  <si>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</si>
  <si>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</si>
  <si>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</si>
  <si>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</si>
  <si>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</si>
  <si>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</si>
  <si>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</si>
  <si>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</si>
  <si>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</si>
  <si>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</si>
  <si>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</si>
  <si>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</si>
  <si>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</si>
  <si>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</si>
  <si>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</si>
  <si>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</si>
  <si>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</si>
  <si>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</si>
  <si>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</si>
  <si>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</si>
  <si>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</si>
  <si>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</si>
  <si>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</si>
  <si>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</si>
  <si>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</si>
  <si>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</si>
  <si>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</si>
  <si>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</si>
  <si>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</si>
  <si>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</si>
  <si>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</si>
  <si>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</si>
  <si>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</si>
  <si>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</si>
  <si>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</si>
  <si>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</si>
  <si>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</si>
  <si>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</si>
  <si>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</si>
  <si>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</si>
  <si>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</si>
  <si>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</si>
  <si>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</si>
  <si>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</si>
  <si>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</si>
  <si>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</si>
  <si>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</si>
  <si>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</si>
  <si>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</si>
  <si>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</si>
  <si>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</si>
  <si>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</si>
  <si>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</si>
  <si>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</si>
  <si>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</si>
  <si>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</si>
  <si>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</si>
  <si>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</si>
  <si>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</si>
  <si>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</si>
  <si>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</si>
  <si>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</si>
  <si>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</si>
  <si>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</si>
  <si>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</si>
  <si>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</si>
  <si>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</si>
  <si>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</si>
  <si>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</si>
  <si>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</si>
  <si>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</si>
  <si>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</si>
  <si>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</si>
  <si>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</si>
  <si>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</si>
  <si>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</si>
  <si>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</si>
  <si>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</si>
  <si>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</si>
  <si>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</si>
  <si>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</si>
  <si>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</si>
  <si>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</si>
  <si>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</si>
  <si>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</si>
  <si>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</si>
  <si>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</si>
  <si>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</si>
  <si>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</si>
  <si>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</si>
  <si>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</si>
  <si>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</si>
  <si>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</si>
  <si>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</si>
  <si>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</si>
  <si>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</si>
  <si>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</si>
  <si>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</si>
  <si>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</si>
  <si>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</si>
  <si>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</si>
  <si>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</si>
  <si>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</si>
  <si>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</si>
  <si>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</si>
  <si>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</si>
  <si>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</si>
  <si>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</si>
  <si>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</si>
  <si>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</si>
  <si>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</si>
  <si>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</si>
  <si>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</si>
  <si>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</si>
  <si>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</si>
  <si>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</si>
  <si>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</si>
  <si>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</si>
  <si>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</si>
  <si>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</si>
  <si>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</si>
  <si>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</si>
  <si>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</si>
  <si>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</si>
  <si>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</si>
  <si>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</si>
  <si>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</si>
  <si>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</si>
  <si>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</si>
  <si>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</si>
  <si>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</si>
  <si>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</si>
  <si>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</si>
  <si>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</si>
  <si>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</si>
  <si>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</si>
  <si>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</si>
  <si>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</si>
  <si>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</si>
  <si>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</si>
  <si>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</si>
  <si>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</si>
  <si>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</si>
  <si>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</si>
  <si>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</si>
  <si>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</si>
  <si>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</si>
  <si>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</si>
  <si>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</si>
  <si>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</si>
  <si>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</si>
  <si>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</si>
  <si>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</si>
  <si>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</si>
  <si>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</si>
  <si>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</si>
  <si>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</si>
  <si>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</si>
  <si>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</si>
  <si>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</si>
  <si>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</si>
  <si>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</si>
  <si>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</si>
  <si>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</si>
  <si>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</si>
  <si>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</si>
  <si>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</si>
  <si>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</si>
  <si>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</si>
  <si>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</si>
  <si>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</si>
  <si>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</si>
  <si>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</si>
  <si>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</si>
  <si>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</si>
  <si>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</si>
  <si>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</si>
  <si>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</si>
  <si>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</si>
  <si>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</si>
  <si>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</si>
  <si>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</si>
  <si>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</si>
  <si>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</si>
  <si>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</si>
  <si>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</si>
  <si>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</si>
  <si>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</si>
  <si>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</si>
  <si>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</si>
  <si>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</si>
  <si>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</si>
  <si>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</si>
  <si>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</si>
  <si>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</si>
  <si>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</si>
  <si>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</si>
  <si>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</si>
  <si>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</si>
  <si>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</si>
  <si>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</si>
  <si>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</si>
  <si>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</si>
  <si>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</si>
  <si>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</si>
  <si>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</si>
  <si>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</si>
  <si>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</si>
  <si>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</si>
  <si>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</si>
  <si>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</si>
  <si>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</si>
  <si>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</si>
  <si>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</si>
  <si>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</si>
  <si>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</si>
  <si>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</si>
  <si>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</si>
  <si>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</si>
  <si>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</si>
  <si>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</si>
  <si>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</si>
  <si>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</si>
  <si>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</si>
  <si>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</si>
  <si>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</si>
  <si>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</si>
  <si>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</si>
  <si>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</si>
  <si>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</si>
  <si>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</si>
  <si>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</si>
  <si>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</si>
  <si>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</si>
  <si>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</si>
  <si>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</si>
  <si>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</si>
  <si>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</si>
  <si>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</si>
  <si>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</si>
  <si>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</si>
  <si>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</si>
  <si>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</si>
  <si>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</si>
  <si>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</si>
  <si>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</si>
  <si>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</si>
  <si>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</si>
  <si>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</si>
  <si>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</si>
  <si>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</si>
  <si>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</si>
  <si>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</si>
  <si>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</si>
  <si>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</si>
  <si>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</si>
  <si>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</si>
  <si>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</si>
  <si>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</si>
  <si>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</si>
  <si>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</si>
  <si>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</si>
  <si>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</si>
  <si>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</si>
  <si>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</si>
  <si>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</si>
  <si>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</si>
  <si>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</si>
  <si>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</si>
  <si>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</si>
  <si>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</si>
  <si>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</si>
  <si>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</si>
  <si>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</si>
  <si>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</si>
  <si>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</si>
  <si>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</si>
  <si>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</si>
  <si>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</si>
  <si>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</si>
  <si>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</si>
  <si>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</si>
  <si>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</si>
  <si>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</si>
  <si>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</si>
  <si>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</si>
  <si>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</si>
  <si>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</si>
  <si>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</si>
  <si>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</si>
  <si>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</si>
  <si>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</si>
  <si>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</si>
  <si>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</si>
  <si>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</si>
  <si>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</si>
  <si>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</si>
  <si>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</si>
  <si>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</si>
  <si>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</si>
  <si>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</si>
  <si>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</si>
  <si>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</si>
  <si>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</si>
  <si>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</si>
  <si>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</si>
  <si>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</si>
  <si>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</si>
  <si>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</si>
  <si>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</si>
  <si>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</si>
  <si>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</si>
  <si>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</si>
  <si>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</si>
  <si>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</si>
  <si>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</si>
  <si>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</si>
  <si>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</si>
  <si>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</si>
  <si>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</si>
  <si>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</si>
  <si>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</si>
  <si>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</si>
  <si>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</si>
  <si>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</si>
  <si>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</si>
  <si>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</si>
  <si>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</si>
  <si>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</si>
  <si>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</si>
  <si>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</si>
  <si>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</si>
  <si>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</si>
  <si>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</si>
  <si>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</si>
  <si>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</si>
  <si>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</si>
  <si>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</si>
  <si>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</si>
  <si>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</si>
  <si>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</si>
  <si>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</si>
  <si>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</si>
  <si>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</si>
  <si>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</si>
  <si>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</si>
  <si>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</si>
  <si>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</si>
  <si>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</si>
  <si>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</si>
  <si>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</si>
  <si>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</si>
  <si>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</si>
  <si>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</si>
  <si>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</si>
  <si>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</si>
  <si>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</si>
  <si>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</si>
  <si>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</si>
  <si>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</si>
  <si>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</si>
  <si>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</si>
  <si>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</si>
  <si>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</si>
  <si>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</si>
  <si>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</si>
  <si>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</si>
  <si>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</si>
  <si>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</si>
  <si>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</si>
  <si>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</si>
  <si>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</si>
  <si>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</si>
  <si>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</si>
  <si>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</si>
  <si>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</si>
  <si>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</si>
  <si>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</si>
  <si>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</si>
  <si>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</si>
  <si>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</si>
  <si>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</si>
  <si>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</si>
  <si>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</si>
  <si>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</si>
  <si>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</si>
  <si>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</si>
  <si>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</si>
  <si>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</si>
  <si>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</si>
  <si>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</si>
  <si>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</si>
  <si>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</si>
  <si>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</si>
  <si>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</si>
  <si>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</si>
  <si>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</si>
  <si>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</si>
  <si>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</si>
  <si>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</si>
  <si>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</si>
  <si>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</si>
  <si>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</si>
  <si>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</si>
  <si>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</si>
  <si>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</si>
  <si>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</si>
  <si>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</si>
  <si>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</si>
  <si>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</si>
  <si>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</si>
  <si>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</si>
  <si>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</si>
  <si>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</si>
  <si>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</si>
  <si>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</si>
  <si>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</si>
  <si>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</si>
  <si>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</si>
  <si>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</si>
  <si>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</si>
  <si>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</si>
  <si>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</si>
  <si>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</si>
  <si>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</si>
  <si>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</si>
  <si>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</si>
  <si>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</si>
  <si>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</si>
  <si>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</si>
  <si>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</si>
  <si>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</si>
  <si>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</si>
  <si>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</si>
  <si>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</si>
  <si>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</si>
  <si>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</si>
  <si>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</si>
  <si>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</si>
  <si>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</si>
  <si>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</si>
  <si>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</si>
  <si>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</si>
  <si>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</si>
  <si>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</si>
  <si>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</si>
  <si>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</si>
  <si>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</si>
  <si>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</si>
  <si>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</si>
  <si>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</si>
  <si>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</si>
  <si>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</si>
  <si>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</si>
  <si>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</si>
  <si>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</si>
  <si>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</si>
  <si>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</si>
  <si>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</si>
  <si>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</si>
  <si>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</si>
  <si>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</si>
  <si>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</si>
  <si>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</si>
  <si>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</si>
  <si>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</si>
  <si>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</si>
  <si>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</si>
  <si>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</si>
  <si>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</si>
  <si>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</si>
  <si>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</si>
  <si>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</si>
  <si>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</si>
  <si>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</si>
  <si>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</si>
  <si>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</si>
  <si>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</si>
  <si>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</si>
  <si>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</si>
  <si>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</si>
  <si>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</si>
  <si>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</si>
  <si>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</si>
  <si>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</si>
  <si>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</si>
  <si>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</si>
  <si>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</si>
  <si>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</si>
  <si>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</si>
  <si>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</si>
  <si>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</si>
  <si>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</si>
  <si>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</si>
  <si>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</si>
  <si>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</si>
  <si>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</si>
  <si>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</si>
  <si>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</si>
  <si>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</si>
  <si>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</si>
  <si>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</si>
  <si>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</si>
  <si>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</si>
  <si>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</si>
  <si>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</si>
  <si>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</si>
  <si>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</si>
  <si>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</si>
  <si>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</si>
  <si>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</si>
  <si>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</si>
  <si>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</si>
  <si>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</si>
  <si>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</si>
  <si>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</si>
  <si>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</si>
  <si>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</si>
  <si>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</si>
  <si>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</si>
  <si>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</si>
  <si>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</si>
  <si>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</si>
  <si>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</si>
  <si>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</si>
  <si>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</si>
  <si>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</si>
  <si>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</si>
  <si>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</si>
  <si>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</si>
  <si>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</si>
  <si>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</si>
  <si>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</si>
  <si>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</si>
  <si>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</si>
  <si>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</si>
  <si>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</si>
  <si>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</si>
  <si>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</si>
  <si>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</si>
  <si>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</si>
  <si>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</si>
  <si>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</si>
  <si>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</si>
  <si>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</si>
  <si>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</si>
  <si>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</si>
  <si>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</si>
  <si>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</si>
  <si>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</si>
  <si>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</si>
  <si>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</si>
  <si>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</si>
  <si>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</si>
  <si>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</si>
  <si>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</si>
  <si>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</si>
  <si>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</si>
  <si>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</si>
  <si>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</si>
  <si>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</si>
  <si>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</si>
  <si>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</si>
  <si>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</si>
  <si>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</si>
  <si>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</si>
  <si>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</si>
  <si>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</si>
  <si>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</si>
  <si>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</si>
  <si>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</si>
  <si>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</si>
  <si>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</si>
  <si>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</si>
  <si>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</si>
  <si>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</si>
  <si>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</si>
  <si>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</si>
  <si>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</si>
  <si>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</si>
  <si>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</si>
  <si>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</si>
  <si>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</si>
  <si>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</si>
  <si>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</si>
  <si>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</si>
  <si>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</si>
  <si>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</si>
  <si>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</si>
  <si>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</si>
  <si>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</si>
  <si>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</si>
  <si>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</si>
  <si>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</si>
  <si>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</si>
  <si>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</si>
  <si>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</si>
  <si>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</si>
  <si>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</si>
  <si>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</si>
  <si>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</si>
  <si>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</si>
  <si>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</si>
  <si>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</si>
  <si>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</si>
  <si>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</si>
  <si>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</si>
  <si>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</si>
  <si>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</si>
  <si>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</si>
  <si>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</si>
  <si>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</si>
  <si>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</si>
  <si>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</si>
  <si>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</si>
  <si>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</si>
  <si>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</si>
  <si>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</si>
  <si>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</si>
  <si>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</si>
  <si>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</si>
  <si>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</si>
  <si>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</si>
  <si>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</si>
  <si>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</si>
  <si>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</si>
  <si>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</si>
  <si>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</si>
  <si>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</si>
  <si>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</si>
  <si>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</si>
  <si>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</si>
  <si>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</si>
  <si>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</si>
  <si>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</si>
  <si>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</si>
  <si>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</si>
  <si>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</si>
  <si>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</si>
  <si>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</si>
  <si>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</si>
  <si>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</si>
  <si>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</si>
  <si>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</si>
  <si>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</si>
  <si>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</si>
  <si>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</si>
  <si>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</si>
  <si>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</si>
  <si>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</si>
  <si>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</si>
  <si>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</si>
  <si>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</si>
  <si>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</si>
  <si>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</si>
  <si>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</si>
  <si>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</si>
  <si>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</si>
  <si>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</si>
  <si>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</si>
  <si>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</si>
  <si>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</si>
  <si>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</si>
  <si>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</si>
  <si>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</si>
  <si>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</si>
  <si>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</si>
  <si>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</si>
  <si>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</si>
  <si>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</si>
  <si>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</si>
  <si>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</si>
  <si>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</si>
  <si>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</si>
  <si>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</si>
  <si>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</si>
  <si>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</si>
  <si>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</si>
  <si>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</si>
  <si>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</si>
  <si>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</si>
  <si>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</si>
  <si>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</si>
  <si>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</si>
  <si>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</si>
  <si>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</si>
  <si>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</si>
  <si>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</si>
  <si>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</si>
  <si>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</si>
  <si>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</si>
  <si>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</si>
  <si>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</si>
  <si>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</si>
  <si>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</si>
  <si>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</si>
  <si>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</si>
  <si>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</si>
  <si>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</si>
  <si>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</si>
  <si>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</si>
  <si>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</si>
  <si>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</si>
  <si>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</si>
  <si>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</si>
  <si>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</si>
  <si>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</si>
  <si>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</si>
  <si>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</si>
  <si>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</si>
  <si>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</si>
  <si>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</si>
  <si>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</si>
  <si>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</si>
  <si>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</si>
  <si>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</si>
  <si>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</si>
  <si>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</si>
  <si>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</si>
  <si>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</si>
  <si>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</si>
  <si>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</si>
  <si>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</si>
  <si>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</si>
  <si>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</si>
  <si>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</si>
  <si>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</si>
  <si>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</si>
  <si>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</si>
  <si>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</si>
  <si>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</si>
  <si>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</si>
  <si>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</si>
  <si>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</si>
  <si>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</si>
  <si>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</si>
  <si>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</si>
  <si>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</si>
  <si>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</si>
  <si>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</si>
  <si>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</si>
  <si>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</si>
  <si>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</si>
  <si>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</si>
  <si>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</si>
  <si>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</si>
  <si>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</si>
  <si>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</si>
  <si>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</si>
  <si>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</si>
  <si>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</si>
  <si>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</si>
  <si>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</si>
  <si>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</si>
  <si>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</si>
  <si>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</si>
  <si>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</si>
  <si>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</si>
  <si>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</si>
  <si>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</si>
  <si>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</si>
  <si>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</si>
  <si>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</si>
  <si>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</si>
  <si>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</si>
  <si>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</si>
  <si>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</si>
  <si>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</si>
  <si>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</si>
  <si>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</si>
  <si>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</si>
  <si>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</si>
  <si>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</si>
  <si>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</si>
  <si>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</si>
  <si>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</si>
  <si>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</si>
  <si>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</si>
  <si>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</si>
  <si>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</si>
  <si>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</si>
  <si>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</si>
  <si>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</si>
  <si>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</si>
  <si>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</si>
  <si>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</si>
  <si>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</si>
  <si>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</si>
  <si>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</si>
  <si>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</si>
  <si>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</si>
  <si>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</si>
  <si>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</si>
  <si>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</si>
  <si>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</si>
  <si>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</si>
  <si>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</si>
  <si>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</si>
  <si>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</si>
  <si>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</si>
  <si>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</si>
  <si>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</si>
  <si>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</si>
  <si>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</si>
  <si>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</si>
  <si>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</si>
  <si>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</si>
  <si>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</si>
  <si>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</si>
  <si>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</si>
  <si>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</si>
  <si>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</si>
  <si>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</si>
  <si>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</si>
  <si>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</si>
  <si>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</si>
  <si>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</si>
  <si>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</si>
  <si>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</si>
  <si>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</si>
  <si>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</si>
  <si>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</si>
  <si>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</si>
  <si>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</si>
  <si>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</si>
  <si>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</si>
  <si>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</si>
  <si>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</si>
  <si>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</si>
  <si>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</si>
  <si>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</si>
  <si>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</si>
  <si>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</si>
  <si>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</si>
  <si>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</si>
  <si>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</si>
  <si>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</si>
  <si>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</si>
  <si>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</si>
  <si>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</si>
  <si>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</si>
  <si>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</si>
  <si>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</si>
  <si>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</si>
  <si>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</si>
  <si>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</si>
  <si>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</si>
  <si>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</si>
  <si>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</si>
  <si>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</si>
  <si>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</si>
  <si>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</si>
  <si>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</si>
  <si>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</si>
  <si>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</si>
  <si>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</si>
  <si>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</si>
  <si>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</si>
  <si>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</si>
  <si>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</si>
  <si>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</si>
  <si>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</si>
  <si>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</si>
  <si>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</si>
  <si>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</si>
  <si>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</si>
  <si>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</si>
  <si>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</si>
  <si>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</si>
  <si>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</si>
  <si>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</si>
  <si>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</si>
  <si>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</si>
  <si>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</si>
  <si>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</si>
  <si>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</si>
  <si>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</si>
  <si>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</si>
  <si>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</si>
  <si>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</si>
  <si>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</si>
  <si>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</si>
  <si>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</si>
  <si>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</si>
  <si>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</si>
  <si>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</si>
  <si>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</si>
  <si>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</si>
  <si>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</si>
  <si>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</si>
  <si>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</si>
  <si>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</si>
  <si>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</si>
  <si>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</si>
  <si>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</si>
  <si>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</si>
  <si>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</si>
  <si>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</si>
  <si>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</si>
  <si>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</si>
  <si>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</si>
  <si>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</si>
  <si>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</si>
  <si>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</si>
  <si>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</si>
  <si>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</si>
  <si>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</si>
  <si>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</si>
  <si>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</si>
  <si>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</si>
  <si>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</si>
  <si>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</si>
  <si>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</si>
  <si>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</si>
  <si>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</si>
  <si>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</si>
  <si>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</si>
  <si>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</si>
  <si>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</si>
  <si>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</si>
  <si>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</si>
  <si>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</si>
  <si>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</si>
  <si>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</si>
  <si>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</si>
  <si>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</si>
  <si>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</si>
  <si>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</si>
  <si>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</si>
  <si>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</si>
  <si>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</si>
  <si>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</si>
  <si>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</si>
  <si>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</si>
  <si>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</si>
  <si>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</si>
  <si>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</si>
  <si>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</si>
  <si>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</si>
  <si>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</si>
  <si>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</si>
  <si>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</si>
  <si>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</si>
  <si>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</si>
  <si>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</si>
  <si>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</si>
  <si>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</si>
  <si>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</si>
  <si>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</si>
  <si>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</si>
  <si>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</si>
  <si>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</si>
  <si>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</si>
  <si>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</si>
  <si>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</si>
  <si>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</si>
  <si>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</si>
  <si>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</si>
  <si>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</si>
  <si>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</si>
  <si>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</si>
  <si>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</si>
  <si>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</si>
  <si>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</si>
  <si>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</si>
  <si>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</si>
  <si>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</si>
  <si>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</si>
  <si>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</si>
  <si>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</si>
  <si>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</si>
  <si>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</si>
  <si>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</si>
  <si>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</si>
  <si>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</si>
  <si>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</si>
  <si>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</si>
  <si>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</si>
  <si>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</si>
  <si>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</si>
  <si>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</si>
  <si>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</si>
  <si>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</si>
  <si>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</si>
  <si>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</si>
  <si>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</si>
  <si>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</si>
  <si>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</si>
  <si>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</si>
  <si>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</si>
  <si>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</si>
  <si>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</si>
  <si>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</si>
  <si>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</si>
  <si>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</si>
  <si>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</si>
  <si>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</si>
  <si>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</si>
  <si>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</si>
  <si>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</si>
  <si>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</si>
  <si>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</si>
  <si>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</si>
  <si>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</si>
  <si>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</si>
  <si>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</si>
  <si>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</si>
  <si>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</si>
  <si>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</si>
  <si>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</si>
  <si>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</si>
  <si>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</si>
  <si>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</si>
  <si>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</si>
  <si>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</si>
  <si>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</si>
  <si>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</si>
  <si>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</si>
  <si>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</si>
  <si>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</si>
  <si>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</si>
  <si>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</si>
  <si>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</si>
  <si>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</si>
  <si>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</si>
  <si>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</si>
  <si>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</si>
  <si>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</si>
  <si>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</si>
  <si>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</si>
  <si>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</si>
  <si>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</si>
  <si>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</si>
  <si>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</si>
  <si>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</si>
  <si>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</si>
  <si>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</si>
  <si>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</si>
  <si>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</si>
  <si>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</si>
  <si>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</si>
  <si>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</si>
  <si>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</si>
  <si>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</si>
  <si>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</si>
  <si>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</si>
  <si>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</si>
  <si>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</si>
  <si>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</si>
  <si>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</si>
  <si>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</si>
  <si>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</si>
  <si>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</si>
  <si>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</si>
  <si>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</si>
  <si>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</si>
  <si>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</si>
  <si>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</si>
  <si>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</si>
  <si>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</si>
  <si>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</si>
  <si>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</si>
  <si>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</si>
  <si>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</si>
  <si>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</si>
  <si>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</si>
  <si>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</si>
  <si>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</si>
  <si>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</si>
  <si>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</si>
  <si>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</si>
  <si>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</si>
  <si>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</si>
  <si>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</si>
  <si>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</si>
  <si>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</si>
  <si>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</si>
  <si>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</si>
  <si>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</si>
  <si>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</si>
  <si>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</si>
  <si>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</si>
  <si>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</si>
  <si>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</si>
  <si>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</si>
  <si>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</si>
  <si>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</si>
  <si>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</si>
  <si>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</si>
  <si>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</si>
  <si>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</si>
  <si>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</si>
  <si>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</si>
  <si>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</si>
  <si>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</si>
  <si>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</si>
  <si>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</si>
  <si>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</si>
  <si>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</si>
  <si>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</si>
  <si>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</si>
  <si>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</si>
  <si>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</si>
  <si>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</si>
  <si>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</si>
  <si>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</si>
  <si>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</si>
  <si>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</si>
  <si>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</si>
  <si>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</si>
  <si>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</si>
  <si>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</si>
  <si>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</si>
  <si>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</si>
  <si>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</si>
  <si>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</si>
  <si>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</si>
  <si>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</si>
  <si>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</si>
  <si>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</si>
  <si>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</si>
  <si>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</si>
  <si>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</si>
  <si>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</si>
  <si>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</si>
  <si>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</si>
  <si>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</si>
  <si>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</si>
  <si>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</si>
  <si>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</si>
  <si>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</si>
  <si>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</si>
  <si>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</si>
  <si>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</si>
  <si>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</si>
  <si>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</si>
  <si>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</si>
  <si>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</si>
  <si>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</si>
  <si>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</si>
  <si>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</si>
  <si>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</si>
  <si>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</si>
  <si>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</si>
  <si>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</si>
  <si>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</si>
  <si>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</si>
  <si>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</si>
  <si>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</si>
  <si>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</si>
  <si>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</si>
  <si>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</si>
  <si>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</si>
  <si>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</si>
  <si>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</si>
  <si>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</si>
  <si>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</si>
  <si>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</si>
  <si>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</si>
  <si>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</si>
  <si>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</si>
  <si>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</si>
  <si>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</si>
  <si>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</si>
  <si>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</si>
  <si>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</si>
  <si>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</si>
  <si>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</si>
  <si>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</si>
  <si>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</si>
  <si>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</si>
  <si>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</si>
  <si>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</si>
  <si>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</si>
  <si>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</si>
  <si>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</si>
  <si>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</si>
  <si>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</si>
  <si>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</si>
  <si>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</si>
  <si>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</si>
  <si>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</si>
  <si>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</si>
  <si>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</si>
  <si>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</si>
  <si>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</si>
  <si>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</si>
  <si>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</si>
  <si>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</si>
  <si>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</si>
  <si>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</si>
  <si>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</si>
  <si>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</si>
  <si>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</si>
  <si>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</si>
  <si>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</si>
  <si>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</si>
  <si>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</si>
  <si>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</si>
  <si>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</si>
  <si>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</si>
  <si>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</si>
  <si>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</si>
  <si>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</si>
  <si>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</si>
  <si>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</si>
  <si>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</si>
  <si>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</si>
  <si>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</si>
  <si>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</si>
  <si>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</si>
  <si>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</si>
  <si>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</si>
  <si>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</si>
  <si>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</si>
  <si>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</si>
  <si>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</si>
  <si>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</si>
  <si>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</si>
  <si>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</si>
  <si>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</si>
  <si>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</si>
  <si>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</si>
  <si>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</si>
  <si>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</si>
  <si>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</si>
  <si>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</si>
  <si>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</si>
  <si>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</si>
  <si>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</si>
  <si>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</si>
  <si>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</si>
  <si>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</si>
  <si>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</si>
  <si>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</si>
  <si>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</si>
  <si>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</si>
  <si>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</si>
  <si>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</si>
  <si>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</si>
  <si>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</si>
  <si>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</si>
  <si>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</si>
  <si>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</si>
  <si>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</si>
  <si>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</si>
  <si>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</si>
  <si>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</si>
  <si>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</si>
  <si>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</si>
  <si>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</si>
  <si>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</si>
  <si>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</si>
  <si>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</si>
  <si>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</si>
  <si>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</si>
  <si>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</si>
  <si>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</si>
  <si>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</si>
  <si>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</si>
  <si>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</si>
  <si>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</si>
  <si>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</si>
  <si>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</si>
  <si>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</si>
  <si>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</si>
  <si>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</si>
  <si>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</si>
  <si>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</si>
  <si>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</si>
  <si>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</si>
  <si>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</si>
  <si>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</si>
  <si>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</si>
  <si>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</si>
  <si>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</si>
  <si>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</si>
  <si>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</si>
  <si>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</si>
  <si>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</si>
  <si>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</si>
  <si>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</si>
  <si>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</si>
  <si>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</si>
  <si>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</si>
  <si>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</si>
  <si>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</si>
  <si>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</si>
  <si>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</si>
  <si>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</si>
  <si>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</si>
  <si>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</si>
  <si>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</si>
  <si>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</si>
  <si>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</si>
  <si>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</si>
  <si>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</si>
  <si>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</si>
  <si>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</si>
  <si>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</si>
  <si>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</si>
  <si>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</si>
  <si>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</si>
  <si>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</si>
  <si>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</si>
  <si>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</si>
  <si>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</si>
  <si>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</si>
  <si>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</si>
  <si>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</si>
  <si>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</si>
  <si>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</si>
  <si>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</si>
  <si>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</si>
  <si>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</si>
  <si>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</si>
  <si>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</si>
  <si>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</si>
  <si>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</si>
  <si>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</si>
  <si>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</si>
  <si>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</si>
  <si>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</si>
  <si>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</si>
  <si>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</si>
  <si>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</si>
  <si>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</si>
  <si>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</si>
  <si>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</si>
  <si>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</si>
  <si>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</si>
  <si>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</si>
  <si>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</si>
  <si>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</si>
  <si>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</si>
  <si>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</si>
  <si>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</si>
  <si>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</si>
  <si>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</si>
  <si>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</si>
  <si>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</si>
  <si>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</si>
  <si>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</si>
  <si>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</si>
  <si>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</si>
  <si>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</si>
  <si>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</si>
  <si>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</si>
  <si>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</si>
  <si>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</si>
  <si>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</si>
  <si>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</si>
  <si>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</si>
  <si>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</si>
  <si>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</si>
  <si>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</si>
  <si>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</si>
  <si>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</si>
  <si>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</si>
  <si>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</si>
  <si>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</si>
  <si>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</si>
  <si>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</si>
  <si>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</si>
  <si>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</si>
  <si>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</si>
  <si>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</si>
  <si>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</si>
  <si>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</si>
  <si>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</si>
  <si>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</si>
  <si>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</si>
  <si>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</si>
  <si>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</si>
  <si>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</si>
  <si>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</si>
  <si>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</si>
  <si>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</si>
  <si>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</si>
  <si>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</si>
  <si>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</si>
  <si>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</si>
  <si>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</si>
  <si>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</si>
  <si>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</si>
  <si>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</si>
  <si>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</si>
  <si>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</si>
  <si>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</si>
  <si>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</si>
  <si>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</si>
  <si>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</si>
  <si>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</si>
  <si>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</si>
  <si>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</si>
  <si>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</si>
  <si>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</si>
  <si>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</si>
  <si>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</si>
  <si>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</si>
  <si>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</si>
  <si>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</si>
  <si>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</si>
  <si>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</si>
  <si>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</si>
  <si>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</si>
  <si>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</si>
  <si>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</si>
  <si>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</si>
  <si>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</si>
  <si>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</si>
  <si>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</si>
  <si>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</si>
  <si>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</si>
  <si>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</si>
  <si>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</si>
  <si>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</si>
  <si>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</si>
  <si>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</si>
  <si>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</si>
  <si>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</si>
  <si>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</si>
  <si>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</si>
  <si>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</si>
  <si>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</si>
  <si>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</si>
  <si>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</si>
  <si>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</si>
  <si>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</si>
  <si>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</si>
  <si>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</si>
  <si>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</si>
  <si>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</si>
  <si>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</si>
  <si>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</si>
  <si>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</si>
  <si>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</si>
  <si>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</si>
  <si>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</si>
  <si>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</si>
  <si>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</si>
  <si>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</si>
  <si>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</si>
  <si>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</si>
  <si>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</si>
  <si>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</si>
  <si>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</si>
  <si>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</si>
  <si>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</si>
  <si>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</si>
  <si>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</si>
  <si>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</si>
  <si>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</si>
  <si>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</si>
  <si>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</si>
  <si>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</si>
  <si>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</si>
  <si>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</si>
  <si>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</si>
  <si>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</si>
  <si>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</si>
  <si>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</si>
  <si>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</si>
  <si>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</si>
  <si>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</si>
  <si>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</si>
  <si>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</si>
  <si>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</si>
  <si>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</si>
  <si>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</si>
  <si>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</si>
  <si>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</si>
  <si>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</si>
  <si>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</si>
  <si>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</si>
  <si>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</si>
  <si>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</si>
  <si>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</si>
  <si>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</si>
  <si>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</si>
  <si>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</si>
  <si>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</si>
  <si>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</si>
  <si>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</si>
  <si>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</si>
  <si>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</si>
  <si>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</si>
  <si>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</si>
  <si>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</si>
  <si>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</si>
  <si>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</si>
  <si>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</si>
  <si>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</si>
  <si>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</si>
  <si>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</si>
  <si>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</si>
  <si>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</si>
  <si>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</si>
  <si>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</si>
  <si>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</si>
  <si>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</si>
  <si>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</si>
  <si>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</si>
  <si>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</si>
  <si>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</si>
  <si>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</si>
  <si>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</si>
  <si>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</si>
  <si>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</si>
  <si>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</si>
  <si>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</si>
  <si>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</si>
  <si>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</si>
  <si>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</si>
  <si>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</si>
  <si>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</si>
  <si>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</si>
  <si>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</si>
  <si>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</si>
  <si>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</si>
  <si>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</si>
  <si>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</si>
  <si>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</si>
  <si>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</si>
  <si>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</si>
  <si>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</si>
  <si>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</si>
  <si>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</si>
  <si>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</si>
  <si>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</si>
  <si>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</si>
  <si>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</si>
  <si>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</si>
  <si>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</si>
  <si>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</si>
  <si>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</si>
  <si>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</si>
  <si>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</si>
  <si>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</si>
  <si>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</si>
  <si>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</si>
  <si>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</si>
  <si>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</si>
  <si>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</si>
  <si>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</si>
  <si>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</si>
  <si>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</si>
  <si>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</si>
  <si>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</si>
  <si>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</si>
  <si>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</si>
  <si>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</si>
  <si>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</si>
  <si>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</si>
  <si>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</si>
  <si>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</si>
  <si>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</si>
  <si>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</si>
  <si>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</si>
  <si>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</si>
  <si>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</si>
  <si>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</si>
  <si>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</si>
  <si>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</si>
  <si>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</si>
  <si>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</si>
  <si>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</si>
  <si>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</si>
  <si>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</si>
  <si>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</si>
  <si>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</si>
  <si>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</si>
  <si>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</si>
  <si>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</si>
  <si>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</si>
  <si>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</si>
  <si>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</si>
  <si>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</si>
  <si>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</si>
  <si>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</si>
  <si>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</si>
  <si>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</si>
  <si>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</si>
  <si>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</si>
  <si>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</si>
  <si>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</si>
  <si>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</si>
  <si>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</si>
  <si>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</si>
  <si>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</si>
  <si>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</si>
  <si>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</si>
  <si>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</si>
  <si>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</si>
  <si>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</si>
  <si>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</si>
  <si>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</si>
  <si>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</si>
  <si>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</si>
  <si>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</si>
  <si>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</si>
  <si>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</si>
  <si>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</si>
  <si>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</si>
  <si>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</si>
  <si>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</si>
  <si>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</si>
  <si>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</si>
  <si>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</si>
  <si>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</si>
  <si>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</si>
  <si>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</si>
  <si>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</si>
  <si>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</si>
  <si>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</si>
  <si>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</si>
  <si>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</si>
  <si>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</si>
  <si>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</si>
  <si>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</si>
  <si>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</si>
  <si>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</si>
  <si>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</si>
  <si>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</si>
  <si>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</si>
  <si>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</si>
  <si>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</si>
  <si>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</si>
  <si>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</si>
  <si>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</si>
  <si>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</si>
  <si>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</si>
  <si>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</si>
  <si>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</si>
  <si>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</si>
  <si>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</si>
  <si>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</si>
  <si>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</si>
  <si>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</si>
  <si>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</si>
  <si>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</si>
  <si>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</si>
  <si>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</si>
  <si>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</si>
  <si>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</si>
  <si>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</si>
  <si>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</si>
  <si>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</si>
  <si>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</si>
  <si>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</si>
  <si>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</si>
  <si>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</si>
  <si>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</si>
  <si>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</si>
  <si>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</si>
  <si>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</si>
  <si>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</si>
  <si>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</si>
  <si>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</si>
  <si>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</si>
  <si>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</si>
  <si>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</si>
  <si>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</si>
  <si>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</si>
  <si>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</si>
  <si>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</si>
  <si>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</si>
  <si>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</si>
  <si>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</si>
  <si>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</si>
  <si>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</si>
  <si>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</si>
  <si>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</si>
  <si>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</si>
  <si>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</si>
  <si>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</si>
  <si>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</si>
  <si>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</si>
  <si>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</si>
  <si>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</si>
  <si>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</si>
  <si>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</si>
  <si>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</si>
  <si>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</si>
  <si>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</si>
  <si>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</si>
  <si>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</si>
  <si>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</si>
  <si>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</si>
  <si>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</si>
  <si>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</si>
  <si>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</si>
  <si>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</si>
  <si>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</si>
  <si>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</si>
  <si>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</si>
  <si>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</si>
  <si>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</si>
  <si>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</si>
  <si>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</si>
  <si>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</si>
  <si>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</si>
  <si>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</si>
  <si>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</si>
  <si>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</si>
  <si>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</si>
  <si>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</si>
  <si>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</si>
  <si>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</si>
  <si>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</si>
  <si>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</si>
  <si>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</si>
  <si>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</si>
  <si>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</si>
  <si>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</si>
  <si>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</si>
  <si>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</si>
  <si>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</si>
  <si>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</si>
  <si>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</si>
  <si>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</si>
  <si>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</si>
  <si>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</si>
  <si>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</si>
  <si>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</si>
  <si>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</si>
  <si>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</si>
  <si>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</si>
  <si>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</si>
  <si>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</si>
  <si>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</si>
  <si>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</si>
  <si>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</si>
  <si>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</si>
  <si>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</si>
  <si>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</si>
  <si>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</si>
  <si>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</si>
  <si>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</si>
  <si>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</si>
  <si>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</si>
  <si>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</si>
  <si>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</si>
  <si>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</si>
  <si>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</si>
  <si>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</si>
  <si>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</si>
  <si>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</si>
  <si>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</si>
  <si>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</si>
  <si>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</si>
  <si>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</si>
  <si>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</si>
  <si>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</si>
  <si>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</si>
  <si>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</si>
  <si>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</si>
  <si>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</si>
  <si>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</si>
  <si>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</si>
  <si>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</si>
  <si>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</si>
  <si>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</si>
  <si>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</si>
  <si>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</si>
  <si>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</si>
  <si>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</si>
  <si>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</si>
  <si>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</si>
  <si>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</si>
  <si>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</si>
  <si>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</si>
  <si>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</si>
  <si>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</si>
  <si>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</si>
  <si>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</si>
  <si>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</si>
  <si>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</si>
  <si>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</si>
  <si>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</si>
  <si>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</si>
  <si>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</si>
  <si>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</si>
  <si>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</si>
  <si>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</si>
  <si>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</si>
  <si>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</si>
  <si>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</si>
  <si>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</si>
  <si>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</si>
  <si>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</si>
  <si>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</si>
  <si>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</si>
  <si>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</si>
  <si>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</si>
  <si>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</si>
  <si>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</si>
  <si>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</si>
  <si>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</si>
  <si>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</si>
  <si>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</si>
  <si>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</si>
  <si>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</si>
  <si>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</si>
  <si>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</si>
  <si>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</si>
  <si>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</si>
  <si>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</si>
  <si>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</si>
  <si>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</si>
  <si>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</si>
  <si>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</si>
  <si>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</si>
  <si>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</si>
  <si>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</si>
  <si>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</si>
  <si>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</si>
  <si>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</si>
  <si>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</si>
  <si>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</si>
  <si>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</si>
  <si>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</si>
  <si>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</si>
  <si>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</si>
  <si>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</si>
  <si>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</si>
  <si>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</si>
  <si>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</si>
  <si>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</si>
  <si>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</si>
  <si>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</si>
  <si>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</si>
  <si>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</si>
  <si>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</si>
  <si>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</si>
  <si>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</si>
  <si>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</si>
  <si>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</si>
  <si>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</si>
  <si>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</si>
  <si>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</si>
  <si>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</si>
  <si>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</si>
  <si>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</si>
  <si>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</si>
  <si>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</si>
  <si>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</si>
  <si>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</si>
  <si>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</si>
  <si>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</si>
  <si>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</si>
  <si>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</si>
  <si>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</si>
  <si>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</si>
  <si>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</si>
  <si>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</si>
  <si>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</si>
  <si>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</si>
  <si>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</si>
  <si>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</si>
  <si>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</si>
  <si>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</si>
  <si>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</si>
  <si>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</si>
  <si>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</si>
  <si>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</si>
  <si>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</si>
  <si>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</si>
  <si>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</si>
  <si>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</si>
  <si>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</si>
  <si>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</si>
  <si>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</si>
  <si>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</si>
  <si>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</si>
  <si>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</si>
  <si>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</si>
  <si>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</si>
  <si>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</si>
  <si>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</si>
  <si>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</si>
  <si>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</si>
  <si>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</si>
  <si>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</si>
  <si>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</si>
  <si>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</si>
  <si>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</si>
  <si>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</si>
  <si>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</si>
  <si>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</si>
  <si>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</si>
  <si>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</si>
  <si>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</si>
  <si>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</si>
  <si>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</si>
  <si>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</si>
  <si>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</si>
  <si>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</si>
  <si>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</si>
  <si>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</si>
  <si>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</si>
  <si>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</si>
  <si>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</si>
  <si>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</si>
  <si>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</si>
  <si>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</si>
  <si>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</si>
  <si>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</si>
  <si>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</si>
  <si>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</si>
  <si>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</si>
  <si>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</si>
  <si>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</si>
  <si>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</si>
  <si>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</si>
  <si>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</si>
  <si>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</si>
  <si>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</si>
  <si>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</si>
  <si>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</si>
  <si>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</si>
  <si>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</si>
  <si>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</si>
  <si>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</si>
  <si>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</si>
  <si>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</si>
  <si>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</si>
  <si>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</si>
  <si>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</si>
  <si>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</si>
  <si>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</si>
  <si>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</si>
  <si>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</si>
  <si>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</si>
  <si>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</si>
  <si>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</si>
  <si>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</si>
  <si>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</si>
  <si>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</si>
  <si>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</si>
  <si>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</si>
  <si>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</si>
  <si>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</si>
  <si>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</si>
  <si>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</si>
  <si>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</si>
  <si>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</si>
  <si>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</si>
  <si>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</si>
  <si>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</si>
  <si>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</si>
  <si>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</si>
  <si>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</si>
  <si>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</si>
  <si>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</si>
  <si>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</si>
  <si>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</si>
  <si>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</si>
  <si>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</si>
  <si>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</si>
  <si>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</si>
  <si>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</si>
  <si>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</si>
  <si>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</si>
  <si>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</si>
  <si>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</si>
  <si>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</si>
  <si>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</si>
  <si>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</si>
  <si>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</si>
  <si>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</si>
  <si>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</si>
  <si>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</si>
  <si>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</si>
  <si>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</si>
  <si>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</si>
  <si>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</si>
  <si>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</si>
  <si>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</si>
  <si>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</si>
  <si>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</si>
  <si>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</si>
  <si>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</si>
  <si>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</si>
  <si>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</si>
  <si>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</si>
  <si>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</si>
  <si>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</si>
  <si>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</si>
  <si>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</si>
  <si>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</si>
  <si>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</si>
  <si>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</si>
  <si>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</si>
  <si>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</si>
  <si>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</si>
  <si>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</si>
  <si>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</si>
  <si>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</si>
  <si>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</si>
  <si>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</si>
  <si>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</si>
  <si>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</si>
  <si>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</si>
  <si>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</si>
  <si>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</si>
  <si>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</si>
  <si>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</si>
  <si>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</si>
  <si>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</si>
  <si>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</si>
  <si>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</si>
  <si>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</si>
  <si>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</si>
  <si>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</si>
  <si>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</si>
  <si>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</si>
  <si>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</si>
  <si>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</si>
  <si>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</si>
  <si>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</si>
  <si>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</si>
  <si>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</si>
  <si>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</si>
  <si>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</si>
  <si>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</si>
  <si>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</si>
  <si>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</si>
  <si>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</si>
  <si>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</si>
  <si>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</si>
  <si>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</si>
  <si>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</si>
  <si>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</si>
  <si>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</si>
  <si>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</si>
  <si>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</si>
  <si>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</si>
  <si>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</si>
  <si>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</si>
  <si>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</si>
  <si>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</si>
  <si>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</si>
  <si>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</si>
  <si>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</si>
  <si>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</si>
  <si>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</si>
  <si>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</si>
  <si>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</si>
  <si>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</si>
  <si>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</si>
  <si>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</si>
  <si>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</si>
  <si>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</si>
  <si>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</si>
  <si>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</si>
  <si>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</si>
  <si>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</si>
  <si>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</si>
  <si>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</si>
  <si>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</si>
  <si>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</si>
  <si>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</si>
  <si>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</si>
  <si>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</si>
  <si>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</si>
  <si>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</si>
  <si>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</si>
  <si>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</si>
  <si>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</si>
  <si>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</si>
  <si>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</si>
  <si>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</si>
  <si>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</si>
  <si>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</si>
  <si>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</si>
  <si>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</si>
  <si>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</si>
  <si>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</si>
  <si>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</si>
  <si>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</si>
  <si>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</si>
  <si>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</si>
  <si>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</si>
  <si>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</si>
  <si>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</si>
  <si>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</si>
  <si>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</si>
  <si>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</si>
  <si>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</si>
  <si>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</si>
  <si>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</si>
  <si>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</si>
  <si>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</si>
  <si>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</si>
  <si>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</si>
  <si>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</si>
  <si>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</si>
  <si>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</si>
  <si>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</si>
  <si>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</si>
  <si>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</si>
  <si>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</si>
  <si>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</si>
  <si>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</si>
  <si>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</si>
  <si>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</si>
  <si>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</si>
  <si>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</si>
  <si>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</si>
  <si>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</si>
  <si>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</si>
  <si>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</si>
  <si>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</si>
  <si>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</si>
  <si>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</si>
  <si>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</si>
  <si>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</si>
  <si>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</si>
  <si>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</si>
  <si>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</si>
  <si>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</si>
  <si>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</si>
  <si>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</si>
  <si>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</si>
  <si>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</si>
  <si>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</si>
  <si>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</si>
  <si>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</si>
  <si>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</si>
  <si>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</si>
  <si>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</si>
  <si>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</si>
  <si>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</si>
  <si>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</si>
  <si>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</si>
  <si>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</si>
  <si>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</si>
  <si>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</si>
  <si>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</si>
  <si>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</si>
  <si>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</si>
  <si>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</si>
  <si>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</si>
  <si>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</si>
  <si>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</si>
  <si>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</si>
  <si>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</si>
  <si>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</si>
  <si>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</si>
  <si>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</si>
  <si>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</si>
  <si>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</si>
  <si>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</si>
  <si>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</si>
  <si>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</si>
  <si>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</si>
  <si>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</si>
  <si>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</si>
  <si>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</si>
  <si>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</si>
  <si>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</si>
  <si>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</si>
  <si>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</si>
  <si>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</si>
  <si>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</si>
  <si>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</si>
  <si>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</si>
  <si>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</si>
  <si>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</si>
  <si>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</si>
  <si>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</si>
  <si>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</si>
  <si>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</si>
  <si>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</si>
  <si>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</si>
  <si>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</si>
  <si>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</si>
  <si>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</si>
  <si>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</si>
  <si>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</si>
  <si>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</si>
  <si>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</si>
  <si>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</si>
  <si>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</si>
  <si>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</si>
  <si>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</si>
  <si>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</si>
  <si>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</si>
  <si>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</si>
  <si>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</si>
  <si>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</si>
  <si>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</si>
  <si>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</si>
  <si>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</si>
  <si>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</si>
  <si>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</si>
  <si>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</si>
  <si>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</si>
  <si>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</si>
  <si>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</si>
  <si>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</si>
  <si>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</si>
  <si>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</si>
  <si>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</si>
  <si>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</si>
  <si>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</si>
  <si>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</si>
  <si>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</si>
  <si>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</si>
  <si>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</si>
  <si>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</si>
  <si>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</si>
  <si>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</si>
  <si>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</si>
  <si>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</si>
  <si>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</si>
  <si>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</si>
  <si>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</si>
  <si>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</si>
  <si>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</si>
  <si>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</si>
  <si>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</si>
  <si>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</si>
  <si>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</si>
  <si>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</si>
  <si>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</si>
  <si>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</si>
  <si>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</si>
  <si>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</si>
  <si>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</si>
  <si>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</si>
  <si>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</si>
  <si>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</si>
  <si>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</si>
  <si>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</si>
  <si>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</si>
  <si>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</si>
  <si>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</si>
  <si>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</si>
  <si>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</si>
  <si>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</si>
  <si>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</si>
  <si>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</si>
  <si>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</si>
  <si>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</si>
  <si>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</si>
  <si>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</si>
  <si>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</si>
  <si>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</si>
  <si>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</si>
  <si>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</si>
  <si>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</si>
  <si>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</si>
  <si>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</si>
  <si>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</si>
  <si>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</si>
  <si>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</si>
  <si>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</si>
  <si>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</si>
  <si>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</si>
  <si>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</si>
  <si>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</si>
  <si>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</si>
  <si>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</si>
  <si>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</si>
  <si>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</si>
  <si>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</si>
  <si>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</si>
  <si>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</si>
  <si>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</si>
  <si>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</si>
  <si>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</si>
  <si>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</si>
  <si>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</si>
  <si>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</si>
  <si>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</si>
  <si>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</si>
  <si>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</si>
  <si>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</si>
  <si>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</si>
  <si>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</si>
  <si>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</si>
  <si>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</si>
  <si>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</si>
  <si>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</si>
  <si>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</si>
  <si>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</si>
  <si>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</si>
  <si>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</si>
  <si>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</si>
  <si>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</si>
  <si>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</si>
  <si>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</si>
  <si>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</si>
  <si>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</si>
  <si>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</si>
  <si>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</si>
  <si>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</si>
  <si>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</si>
  <si>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</si>
  <si>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</si>
  <si>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</si>
  <si>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</si>
  <si>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</si>
  <si>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</si>
  <si>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</si>
  <si>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</si>
  <si>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</si>
  <si>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</si>
  <si>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</si>
  <si>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</si>
  <si>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</si>
  <si>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</si>
  <si>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</si>
  <si>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</si>
  <si>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</si>
  <si>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</si>
  <si>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</si>
  <si>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</si>
  <si>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</si>
  <si>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</si>
  <si>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</si>
  <si>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</si>
  <si>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</si>
  <si>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</si>
  <si>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</si>
  <si>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</si>
  <si>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</si>
  <si>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</si>
  <si>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</si>
  <si>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</si>
  <si>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</si>
  <si>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</si>
  <si>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</si>
  <si>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</si>
  <si>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</si>
  <si>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</si>
  <si>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</si>
  <si>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</si>
  <si>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</si>
  <si>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</si>
  <si>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</si>
  <si>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</si>
  <si>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</si>
  <si>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</si>
  <si>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</si>
  <si>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</si>
  <si>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</si>
  <si>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</si>
  <si>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</si>
  <si>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</si>
  <si>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</si>
  <si>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</si>
  <si>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</si>
  <si>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</si>
  <si>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</si>
  <si>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</si>
  <si>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</si>
  <si>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</si>
  <si>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</si>
  <si>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</si>
  <si>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</si>
  <si>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</si>
  <si>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</si>
  <si>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</si>
  <si>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</si>
  <si>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</si>
  <si>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</si>
  <si>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</si>
  <si>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</si>
  <si>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</si>
  <si>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</si>
  <si>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</si>
  <si>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</si>
  <si>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</si>
  <si>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</si>
  <si>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</si>
  <si>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</si>
  <si>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</si>
  <si>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</si>
  <si>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</si>
  <si>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</si>
  <si>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</si>
  <si>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</si>
  <si>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</si>
  <si>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</si>
  <si>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</si>
  <si>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</si>
  <si>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</si>
  <si>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</si>
  <si>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</si>
  <si>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</si>
  <si>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</si>
  <si>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</si>
  <si>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</si>
  <si>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</si>
  <si>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</si>
  <si>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</si>
  <si>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</si>
  <si>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</si>
  <si>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</si>
  <si>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</si>
  <si>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</si>
  <si>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</si>
  <si>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</si>
  <si>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</si>
  <si>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</si>
  <si>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</si>
  <si>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</si>
  <si>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</si>
  <si>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</si>
  <si>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</si>
  <si>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</si>
  <si>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</si>
  <si>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</si>
  <si>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</si>
  <si>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</si>
  <si>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</si>
  <si>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</si>
  <si>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</si>
  <si>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</si>
  <si>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</si>
  <si>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</si>
  <si>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</si>
  <si>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</si>
  <si>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</si>
  <si>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</si>
  <si>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</si>
  <si>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</si>
  <si>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</si>
  <si>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</si>
  <si>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</si>
  <si>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</si>
  <si>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</si>
  <si>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</si>
  <si>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</si>
  <si>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</si>
  <si>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</si>
  <si>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</si>
  <si>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</si>
  <si>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</si>
  <si>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</si>
  <si>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</si>
  <si>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</si>
  <si>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</si>
  <si>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</si>
  <si>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</si>
  <si>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</si>
  <si>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</si>
  <si>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</si>
  <si>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</si>
  <si>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</si>
  <si>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</si>
  <si>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</si>
  <si>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</si>
  <si>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</si>
  <si>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</si>
  <si>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</si>
  <si>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</si>
  <si>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</si>
  <si>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</si>
  <si>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</si>
  <si>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</si>
  <si>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</si>
  <si>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</si>
  <si>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</si>
  <si>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</si>
  <si>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</si>
  <si>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</si>
  <si>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</si>
  <si>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</si>
  <si>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</si>
  <si>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</si>
  <si>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</si>
  <si>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</si>
  <si>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</si>
  <si>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</si>
  <si>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</si>
  <si>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</si>
  <si>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</si>
  <si>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</si>
  <si>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</si>
  <si>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</si>
  <si>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</si>
  <si>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</si>
  <si>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</si>
  <si>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</si>
  <si>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</si>
  <si>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</si>
  <si>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</si>
  <si>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</si>
  <si>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</si>
  <si>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</si>
  <si>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</si>
  <si>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</si>
  <si>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</si>
  <si>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</si>
  <si>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</si>
  <si>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</si>
  <si>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</si>
  <si>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</si>
  <si>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</si>
  <si>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</si>
  <si>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</si>
  <si>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</si>
  <si>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</si>
  <si>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</si>
  <si>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</si>
  <si>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</si>
  <si>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</si>
  <si>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</si>
  <si>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</si>
  <si>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</si>
  <si>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</si>
  <si>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</si>
  <si>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</si>
  <si>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</si>
  <si>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</si>
  <si>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</si>
  <si>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</si>
  <si>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</si>
  <si>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</si>
  <si>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</si>
  <si>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</si>
  <si>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</si>
  <si>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</si>
  <si>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</si>
  <si>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</si>
  <si>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</si>
  <si>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</si>
  <si>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</si>
  <si>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</si>
  <si>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</si>
  <si>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</si>
  <si>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</si>
  <si>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</si>
  <si>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</si>
  <si>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</si>
  <si>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</si>
  <si>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</si>
  <si>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</si>
  <si>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</si>
  <si>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</si>
  <si>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</si>
  <si>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</si>
  <si>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</si>
  <si>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</si>
  <si>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</si>
  <si>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</si>
  <si>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</si>
  <si>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</si>
  <si>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</si>
  <si>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</si>
  <si>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</si>
  <si>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</si>
  <si>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</si>
  <si>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</si>
  <si>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</si>
  <si>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</si>
  <si>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</si>
  <si>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</si>
  <si>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</si>
  <si>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</si>
  <si>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</si>
  <si>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</si>
  <si>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</si>
  <si>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</si>
  <si>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</si>
  <si>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</si>
  <si>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</si>
  <si>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</si>
  <si>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</si>
  <si>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</si>
  <si>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</si>
  <si>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</si>
  <si>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</si>
  <si>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</si>
  <si>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</si>
  <si>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</si>
  <si>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</si>
  <si>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</si>
  <si>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</si>
  <si>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</si>
  <si>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</si>
  <si>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</si>
  <si>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</si>
  <si>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</si>
  <si>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</si>
  <si>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</si>
  <si>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</si>
  <si>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</si>
  <si>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</si>
  <si>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</si>
  <si>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</si>
  <si>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</si>
  <si>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</si>
  <si>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</si>
  <si>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</si>
  <si>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</si>
  <si>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</si>
  <si>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</si>
  <si>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</si>
  <si>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</si>
  <si>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</si>
  <si>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</si>
  <si>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</si>
  <si>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</si>
  <si>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</si>
  <si>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</si>
  <si>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</si>
  <si>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</si>
  <si>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</si>
  <si>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</si>
  <si>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</si>
  <si>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</si>
  <si>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</si>
  <si>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</si>
  <si>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</si>
  <si>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</si>
  <si>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</si>
  <si>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</si>
  <si>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</si>
  <si>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</si>
  <si>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</si>
  <si>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</si>
  <si>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</si>
  <si>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</si>
  <si>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</si>
  <si>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</si>
  <si>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</si>
  <si>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</si>
  <si>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</si>
  <si>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</si>
  <si>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</si>
  <si>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</si>
  <si>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</si>
  <si>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</si>
  <si>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</si>
  <si>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</si>
  <si>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</si>
  <si>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</si>
  <si>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</si>
  <si>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</si>
  <si>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</si>
  <si>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</si>
  <si>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</si>
  <si>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</si>
  <si>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</si>
  <si>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</si>
  <si>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</si>
  <si>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</si>
  <si>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</si>
  <si>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</si>
  <si>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</si>
  <si>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</si>
  <si>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</si>
  <si>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</si>
  <si>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</si>
  <si>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</si>
  <si>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</si>
  <si>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</si>
  <si>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</si>
  <si>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</si>
  <si>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</si>
  <si>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</si>
  <si>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</si>
  <si>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</si>
  <si>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</si>
  <si>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</si>
  <si>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</si>
  <si>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</si>
  <si>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</si>
  <si>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</si>
  <si>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</si>
  <si>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</si>
  <si>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</si>
  <si>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</si>
  <si>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</si>
  <si>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</si>
  <si>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</si>
  <si>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</si>
  <si>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</si>
  <si>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</si>
  <si>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</si>
  <si>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</si>
  <si>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</si>
  <si>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</si>
  <si>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</si>
  <si>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</si>
  <si>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</si>
  <si>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</si>
  <si>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</si>
  <si>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</si>
  <si>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</si>
  <si>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</si>
  <si>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</si>
  <si>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</si>
  <si>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</si>
  <si>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</si>
  <si>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</si>
  <si>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</si>
  <si>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</si>
  <si>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</si>
  <si>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</si>
  <si>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</si>
  <si>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</si>
  <si>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</si>
  <si>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</si>
  <si>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</si>
  <si>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</si>
  <si>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</si>
  <si>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</si>
  <si>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</si>
  <si>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</si>
  <si>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</si>
  <si>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</si>
  <si>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</si>
  <si>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</si>
  <si>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</si>
  <si>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</si>
  <si>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</si>
  <si>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</si>
  <si>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</si>
  <si>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</si>
  <si>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</si>
  <si>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</si>
  <si>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</si>
  <si>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</si>
  <si>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</si>
  <si>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</si>
  <si>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</si>
  <si>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</si>
  <si>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</si>
  <si>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</si>
  <si>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</si>
  <si>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</si>
  <si>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</si>
  <si>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</si>
  <si>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</si>
  <si>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</si>
  <si>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</si>
  <si>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</si>
  <si>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</si>
  <si>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</si>
  <si>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</si>
  <si>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</si>
  <si>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</si>
  <si>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</si>
  <si>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</si>
  <si>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</si>
  <si>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</si>
  <si>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</si>
  <si>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</si>
  <si>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</si>
  <si>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</si>
  <si>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</si>
  <si>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</si>
  <si>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</si>
  <si>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</si>
  <si>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</si>
  <si>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</si>
  <si>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</si>
  <si>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</si>
  <si>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</si>
  <si>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</si>
  <si>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</si>
  <si>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</si>
  <si>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</si>
  <si>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</si>
  <si>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</si>
  <si>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</si>
  <si>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</si>
  <si>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</si>
  <si>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</si>
  <si>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</si>
  <si>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</si>
  <si>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</si>
  <si>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</si>
  <si>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</si>
  <si>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</si>
  <si>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</si>
  <si>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</si>
  <si>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</si>
  <si>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</si>
  <si>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</si>
  <si>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</si>
  <si>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</si>
  <si>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</si>
  <si>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</si>
  <si>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</si>
  <si>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</si>
  <si>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</si>
  <si>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</si>
  <si>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</si>
  <si>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</si>
  <si>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</si>
  <si>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</si>
  <si>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</si>
  <si>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</si>
  <si>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</si>
  <si>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</si>
  <si>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</si>
  <si>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</si>
  <si>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</si>
  <si>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</si>
  <si>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</si>
  <si>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</si>
  <si>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</si>
  <si>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</si>
  <si>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</si>
  <si>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</si>
  <si>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</si>
  <si>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</si>
  <si>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</si>
  <si>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</si>
  <si>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</si>
  <si>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</si>
  <si>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</si>
  <si>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</si>
  <si>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</si>
  <si>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</si>
  <si>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</si>
  <si>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</si>
  <si>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</si>
  <si>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</si>
  <si>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</si>
  <si>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</si>
  <si>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</si>
  <si>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</si>
  <si>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</si>
  <si>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</si>
  <si>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</si>
  <si>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</si>
  <si>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</si>
  <si>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</si>
  <si>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</si>
  <si>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</si>
  <si>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</si>
  <si>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</si>
  <si>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</si>
  <si>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</si>
  <si>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</si>
  <si>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</si>
  <si>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</si>
  <si>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</si>
  <si>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</si>
  <si>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</si>
  <si>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</si>
  <si>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</si>
  <si>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</si>
  <si>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</si>
  <si>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</si>
  <si>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</si>
  <si>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</si>
  <si>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</si>
  <si>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</si>
  <si>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</si>
  <si>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</si>
  <si>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</si>
  <si>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</si>
  <si>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</si>
  <si>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</si>
  <si>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</si>
  <si>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</si>
  <si>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</si>
  <si>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</si>
  <si>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</si>
  <si>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</si>
  <si>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</si>
  <si>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</si>
  <si>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</si>
  <si>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</si>
  <si>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</si>
  <si>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</si>
  <si>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</si>
  <si>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</si>
  <si>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</si>
  <si>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</si>
  <si>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</si>
  <si>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</si>
  <si>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</si>
  <si>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</si>
  <si>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</si>
  <si>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</si>
  <si>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</si>
  <si>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</si>
  <si>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</si>
  <si>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</si>
  <si>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</si>
  <si>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</si>
  <si>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</si>
  <si>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</si>
  <si>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</si>
  <si>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</si>
  <si>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</si>
  <si>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</si>
  <si>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</si>
  <si>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</si>
  <si>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</si>
  <si>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</si>
  <si>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</si>
  <si>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</si>
  <si>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</si>
  <si>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</si>
  <si>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</si>
  <si>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</si>
  <si>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</si>
  <si>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</si>
  <si>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</si>
  <si>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</si>
  <si>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</si>
  <si>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</si>
  <si>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</si>
  <si>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</si>
  <si>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</si>
  <si>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</si>
  <si>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</si>
  <si>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</si>
  <si>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</si>
  <si>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</si>
  <si>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</si>
  <si>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</si>
  <si>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</si>
  <si>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</si>
  <si>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</si>
  <si>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</si>
  <si>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</si>
  <si>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</si>
  <si>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</si>
  <si>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</si>
  <si>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</si>
  <si>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</si>
  <si>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</si>
  <si>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</si>
  <si>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</si>
  <si>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</si>
  <si>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</si>
  <si>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</si>
  <si>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</si>
  <si>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</si>
  <si>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</si>
  <si>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</si>
  <si>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</si>
  <si>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</si>
  <si>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</si>
  <si>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</si>
  <si>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</si>
  <si>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</si>
  <si>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</si>
  <si>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</si>
  <si>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</si>
  <si>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</si>
  <si>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</si>
  <si>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</si>
  <si>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</si>
  <si>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</si>
  <si>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</si>
  <si>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</si>
  <si>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</si>
  <si>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</si>
  <si>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</si>
  <si>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</si>
  <si>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</si>
  <si>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</si>
  <si>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</si>
  <si>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</si>
  <si>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</si>
  <si>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</si>
  <si>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</si>
  <si>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</si>
  <si>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</si>
  <si>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</si>
  <si>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</si>
  <si>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</si>
  <si>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</si>
  <si>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</si>
  <si>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</si>
  <si>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</si>
  <si>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</si>
  <si>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</si>
  <si>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</si>
  <si>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</si>
  <si>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</si>
  <si>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</si>
  <si>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</si>
  <si>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</si>
  <si>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</si>
  <si>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</si>
  <si>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</si>
  <si>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</si>
  <si>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</si>
  <si>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</si>
  <si>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</si>
  <si>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</si>
  <si>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</si>
  <si>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</si>
  <si>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</si>
  <si>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</si>
  <si>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</si>
  <si>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</si>
  <si>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</si>
  <si>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</si>
  <si>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</si>
  <si>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</si>
  <si>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</si>
  <si>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</si>
  <si>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</si>
  <si>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</si>
  <si>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</si>
  <si>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</si>
  <si>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</si>
  <si>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</si>
  <si>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</si>
  <si>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</si>
  <si>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</si>
  <si>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</si>
  <si>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</si>
  <si>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</si>
  <si>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</si>
  <si>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</si>
  <si>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</si>
  <si>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</si>
  <si>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</si>
  <si>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</si>
  <si>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</si>
  <si>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</si>
  <si>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</si>
  <si>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</si>
  <si>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</si>
  <si>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</si>
  <si>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</si>
  <si>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</si>
  <si>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</si>
  <si>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</si>
  <si>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</si>
  <si>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</si>
  <si>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</si>
  <si>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</si>
  <si>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</si>
  <si>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</si>
  <si>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</si>
  <si>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</si>
  <si>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</si>
  <si>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</si>
  <si>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</si>
  <si>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</si>
  <si>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</si>
  <si>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</si>
  <si>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</si>
  <si>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</si>
  <si>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</si>
  <si>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</si>
  <si>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</si>
  <si>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</si>
  <si>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</si>
  <si>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</si>
  <si>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</si>
  <si>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</si>
  <si>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</si>
  <si>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</si>
  <si>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</si>
  <si>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</si>
  <si>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</si>
  <si>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</si>
  <si>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</si>
  <si>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</si>
  <si>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</si>
  <si>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</si>
  <si>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</si>
  <si>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</si>
  <si>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</si>
  <si>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</si>
  <si>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</si>
  <si>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</si>
  <si>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</si>
  <si>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</si>
  <si>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</si>
  <si>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</si>
  <si>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</si>
  <si>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</si>
  <si>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</si>
  <si>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</si>
  <si>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</si>
  <si>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</si>
  <si>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</si>
  <si>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</si>
  <si>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</si>
  <si>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</si>
  <si>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</si>
  <si>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</si>
  <si>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</si>
  <si>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</si>
  <si>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</si>
  <si>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</si>
  <si>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</si>
  <si>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</si>
  <si>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</si>
  <si>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</si>
  <si>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</si>
  <si>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</si>
  <si>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</si>
  <si>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</si>
  <si>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</si>
  <si>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</si>
  <si>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</si>
  <si>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</si>
  <si>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</si>
  <si>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</si>
  <si>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</si>
  <si>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</si>
  <si>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</si>
  <si>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</si>
  <si>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</si>
  <si>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</si>
  <si>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</si>
  <si>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</si>
  <si>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</si>
  <si>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</si>
  <si>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</si>
  <si>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</si>
  <si>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</si>
  <si>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</si>
  <si>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</si>
  <si>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</si>
  <si>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</si>
  <si>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</si>
  <si>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</si>
  <si>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</si>
  <si>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</si>
  <si>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</si>
  <si>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</si>
  <si>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</si>
  <si>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</si>
  <si>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</si>
  <si>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</si>
  <si>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</si>
  <si>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</si>
  <si>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</si>
  <si>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</si>
  <si>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</si>
  <si>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</si>
  <si>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</si>
  <si>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</si>
  <si>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</si>
  <si>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</si>
  <si>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</si>
  <si>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</si>
  <si>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</si>
  <si>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</si>
  <si>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</si>
  <si>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</si>
  <si>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</si>
  <si>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</si>
  <si>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</si>
  <si>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</si>
  <si>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</si>
  <si>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</si>
  <si>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</si>
  <si>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</si>
  <si>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</si>
  <si>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</si>
  <si>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</si>
  <si>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</si>
  <si>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</si>
  <si>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</si>
  <si>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</si>
  <si>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</si>
  <si>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</si>
  <si>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</si>
  <si>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</si>
  <si>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</si>
  <si>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</si>
  <si>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</si>
  <si>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</si>
  <si>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</si>
  <si>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</si>
  <si>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</si>
  <si>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</si>
  <si>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</si>
  <si>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</si>
  <si>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</si>
  <si>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</si>
  <si>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</si>
  <si>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</si>
  <si>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</si>
  <si>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</si>
  <si>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</si>
  <si>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</si>
  <si>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</si>
  <si>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</si>
  <si>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</si>
  <si>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</si>
  <si>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</si>
  <si>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</si>
  <si>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</si>
  <si>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</si>
  <si>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</si>
  <si>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</si>
  <si>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</si>
  <si>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</si>
  <si>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</si>
  <si>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</si>
  <si>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</si>
  <si>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</si>
  <si>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</si>
  <si>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</si>
  <si>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</si>
  <si>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</si>
  <si>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</si>
  <si>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</si>
  <si>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</si>
  <si>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</si>
  <si>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</si>
  <si>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</si>
  <si>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</si>
  <si>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</si>
  <si>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</si>
  <si>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</si>
  <si>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</si>
  <si>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</si>
  <si>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</si>
  <si>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</si>
  <si>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</si>
  <si>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</si>
  <si>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</si>
  <si>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</si>
  <si>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</si>
  <si>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</si>
  <si>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</si>
  <si>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</si>
  <si>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</si>
  <si>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</si>
  <si>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</si>
  <si>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</si>
  <si>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</si>
  <si>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</si>
  <si>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</si>
  <si>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</si>
  <si>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</si>
  <si>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</si>
  <si>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</si>
  <si>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</si>
  <si>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</si>
  <si>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</si>
  <si>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</si>
  <si>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</si>
  <si>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</si>
  <si>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</si>
  <si>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</si>
  <si>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</si>
  <si>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</si>
  <si>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</si>
  <si>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</si>
  <si>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</si>
  <si>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</si>
  <si>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</si>
  <si>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</si>
  <si>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</si>
  <si>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</si>
  <si>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</si>
  <si>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</si>
  <si>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</si>
  <si>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</si>
  <si>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</si>
  <si>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</si>
  <si>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</si>
  <si>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</si>
  <si>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</si>
  <si>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</si>
  <si>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</si>
  <si>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</si>
  <si>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</si>
  <si>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</si>
  <si>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</si>
  <si>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</si>
  <si>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</si>
  <si>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</si>
  <si>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</si>
  <si>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</si>
  <si>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</si>
  <si>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</si>
  <si>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</si>
  <si>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</si>
  <si>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</si>
  <si>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</si>
  <si>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</si>
  <si>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</si>
  <si>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</si>
  <si>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</si>
  <si>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</si>
  <si>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</si>
  <si>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</si>
  <si>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</si>
  <si>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</si>
  <si>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</si>
  <si>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</si>
  <si>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</si>
  <si>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</si>
  <si>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</si>
  <si>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</si>
  <si>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</si>
  <si>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</si>
  <si>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</si>
  <si>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</si>
  <si>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</si>
  <si>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</si>
  <si>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</si>
  <si>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</si>
  <si>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</si>
  <si>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</si>
  <si>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</si>
  <si>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</si>
  <si>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</si>
  <si>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</si>
  <si>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</si>
  <si>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</si>
  <si>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</si>
  <si>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</si>
  <si>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</si>
  <si>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</si>
  <si>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</si>
  <si>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</si>
  <si>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</si>
  <si>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</si>
  <si>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</si>
  <si>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</si>
  <si>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</si>
  <si>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</si>
  <si>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</si>
  <si>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</si>
  <si>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</si>
  <si>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</si>
  <si>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</si>
  <si>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</si>
  <si>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</si>
  <si>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</si>
  <si>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</si>
  <si>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</si>
  <si>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</si>
  <si>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</si>
  <si>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</si>
  <si>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</si>
  <si>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</si>
  <si>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</si>
  <si>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</si>
  <si>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</si>
  <si>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</si>
  <si>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</si>
  <si>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</si>
  <si>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</si>
  <si>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</si>
  <si>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</si>
  <si>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</si>
  <si>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</si>
  <si>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</si>
  <si>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</si>
  <si>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</si>
  <si>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</si>
  <si>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</si>
  <si>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</si>
  <si>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</si>
  <si>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</si>
  <si>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</si>
  <si>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</si>
  <si>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</si>
  <si>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</si>
  <si>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</si>
  <si>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</si>
  <si>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</si>
  <si>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</si>
  <si>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</si>
  <si>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</si>
  <si>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</si>
  <si>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</si>
  <si>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</si>
  <si>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</si>
  <si>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</si>
  <si>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</si>
  <si>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</si>
  <si>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</si>
  <si>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</si>
  <si>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</si>
  <si>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</si>
  <si>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</si>
  <si>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</si>
  <si>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</si>
  <si>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</si>
  <si>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</si>
  <si>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</si>
  <si>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</si>
  <si>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</si>
  <si>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</si>
  <si>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</si>
  <si>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</si>
  <si>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</si>
  <si>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</si>
  <si>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</si>
  <si>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</si>
  <si>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</si>
  <si>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</si>
  <si>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</si>
  <si>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</si>
  <si>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</si>
  <si>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</si>
  <si>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</si>
  <si>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</si>
  <si>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</si>
  <si>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</si>
  <si>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</si>
  <si>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</si>
  <si>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</si>
  <si>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</si>
  <si>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</si>
  <si>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</si>
  <si>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</si>
  <si>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</si>
  <si>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</si>
  <si>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</si>
  <si>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</si>
  <si>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</si>
  <si>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</si>
  <si>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</si>
  <si>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</si>
  <si>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</si>
  <si>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</si>
  <si>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</si>
  <si>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</si>
  <si>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</si>
  <si>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</si>
  <si>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</si>
  <si>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</si>
  <si>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</si>
  <si>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</si>
  <si>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</si>
  <si>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</si>
  <si>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</si>
  <si>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</si>
  <si>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</si>
  <si>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</si>
  <si>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</si>
  <si>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</si>
  <si>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</si>
  <si>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</si>
  <si>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</si>
  <si>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</si>
  <si>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</si>
  <si>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</si>
  <si>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</si>
  <si>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</si>
  <si>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</si>
  <si>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</si>
  <si>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</si>
  <si>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</si>
  <si>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</si>
  <si>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</si>
  <si>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</si>
  <si>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</si>
  <si>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</si>
  <si>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</si>
  <si>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</si>
  <si>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</si>
  <si>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</si>
  <si>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</si>
  <si>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</si>
  <si>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</si>
  <si>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</si>
  <si>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</si>
  <si>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</si>
  <si>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</si>
  <si>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</si>
  <si>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</si>
  <si>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</si>
  <si>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</si>
  <si>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</si>
  <si>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</si>
  <si>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</si>
  <si>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</si>
  <si>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</si>
  <si>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</si>
  <si>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</si>
  <si>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</si>
  <si>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</si>
  <si>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</si>
  <si>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</si>
  <si>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</si>
  <si>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</si>
  <si>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</si>
  <si>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</si>
  <si>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</si>
  <si>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</si>
  <si>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</si>
  <si>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</si>
  <si>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</si>
  <si>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</si>
  <si>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</si>
  <si>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</si>
  <si>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</si>
  <si>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</si>
  <si>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</si>
  <si>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</si>
  <si>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</si>
  <si>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</si>
  <si>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</si>
  <si>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</si>
  <si>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</si>
  <si>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</si>
  <si>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</si>
  <si>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</si>
  <si>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</si>
  <si>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</si>
  <si>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</si>
  <si>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</si>
  <si>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</si>
  <si>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</si>
  <si>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</si>
  <si>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</si>
  <si>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</si>
  <si>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</si>
  <si>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</si>
  <si>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</si>
  <si>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</si>
  <si>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</si>
  <si>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</si>
  <si>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</si>
  <si>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</si>
  <si>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</si>
  <si>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</si>
  <si>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</si>
  <si>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</si>
  <si>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</si>
  <si>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</si>
  <si>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</si>
  <si>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</si>
  <si>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</si>
  <si>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</si>
  <si>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</si>
  <si>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</si>
  <si>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</si>
  <si>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</si>
  <si>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</si>
  <si>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</si>
  <si>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</si>
  <si>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</si>
  <si>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</si>
  <si>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</si>
  <si>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</si>
  <si>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</si>
  <si>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</si>
  <si>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</si>
  <si>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</si>
  <si>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</si>
  <si>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</si>
  <si>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</si>
  <si>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</si>
  <si>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</si>
  <si>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</si>
  <si>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</si>
  <si>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</si>
  <si>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</si>
  <si>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</si>
  <si>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</si>
  <si>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</si>
  <si>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</si>
  <si>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</si>
  <si>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</si>
  <si>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</si>
  <si>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</si>
  <si>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</si>
  <si>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</si>
  <si>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</si>
  <si>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</si>
  <si>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</si>
  <si>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</si>
  <si>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</si>
  <si>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</si>
  <si>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</si>
  <si>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</si>
  <si>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</si>
  <si>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</si>
  <si>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</si>
  <si>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</si>
  <si>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</si>
  <si>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</si>
  <si>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</si>
  <si>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</si>
  <si>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</si>
  <si>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</si>
  <si>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</si>
  <si>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</si>
  <si>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</si>
  <si>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</si>
  <si>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</si>
  <si>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</si>
  <si>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</si>
  <si>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</si>
  <si>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</si>
  <si>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</si>
  <si>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</si>
  <si>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</si>
  <si>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</si>
  <si>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</si>
  <si>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</si>
  <si>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</si>
  <si>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</si>
  <si>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</si>
  <si>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</si>
  <si>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</si>
  <si>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</si>
  <si>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</si>
  <si>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</si>
  <si>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</si>
  <si>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</si>
  <si>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</si>
  <si>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</si>
  <si>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</si>
  <si>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</si>
  <si>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</si>
  <si>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</si>
  <si>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</si>
  <si>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</si>
  <si>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</si>
  <si>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</si>
  <si>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</si>
  <si>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</si>
  <si>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</si>
  <si>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</si>
  <si>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</si>
  <si>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</si>
  <si>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</si>
  <si>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</si>
  <si>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</si>
  <si>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</si>
  <si>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</si>
  <si>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</si>
  <si>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</si>
  <si>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</si>
  <si>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</si>
  <si>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</si>
  <si>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</si>
  <si>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</si>
  <si>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</si>
  <si>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</si>
  <si>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</si>
  <si>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</si>
  <si>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</si>
  <si>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</si>
  <si>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</si>
  <si>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</si>
  <si>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</si>
  <si>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</si>
  <si>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</si>
  <si>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</si>
  <si>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</si>
  <si>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</si>
  <si>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</si>
  <si>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</si>
  <si>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</si>
  <si>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</si>
  <si>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</si>
  <si>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</si>
  <si>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</si>
  <si>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</si>
  <si>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</si>
  <si>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</si>
  <si>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</si>
  <si>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</si>
  <si>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</si>
  <si>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</si>
  <si>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</si>
  <si>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</si>
  <si>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</si>
  <si>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</si>
  <si>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</si>
  <si>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</si>
  <si>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</si>
  <si>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</si>
  <si>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</si>
  <si>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</si>
  <si>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</si>
  <si>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</si>
  <si>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</si>
  <si>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</si>
  <si>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</si>
  <si>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</si>
  <si>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</si>
  <si>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</si>
  <si>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</si>
  <si>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</si>
  <si>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</si>
  <si>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</si>
  <si>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</si>
  <si>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</si>
  <si>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</si>
  <si>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</si>
  <si>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</si>
  <si>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</si>
  <si>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</si>
  <si>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</si>
  <si>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</si>
  <si>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</si>
  <si>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</si>
  <si>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</si>
  <si>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</si>
  <si>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</si>
  <si>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</si>
  <si>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</si>
  <si>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</si>
  <si>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</si>
  <si>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</si>
  <si>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</si>
  <si>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</si>
  <si>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</si>
  <si>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</si>
  <si>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</si>
  <si>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</si>
  <si>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</si>
  <si>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</si>
  <si>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</si>
  <si>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</si>
  <si>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</si>
  <si>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</si>
  <si>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</si>
  <si>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</si>
  <si>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</si>
  <si>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</si>
  <si>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</si>
  <si>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</si>
  <si>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</si>
  <si>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</si>
  <si>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</si>
  <si>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</si>
  <si>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</si>
  <si>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</si>
  <si>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</si>
  <si>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</si>
  <si>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</si>
  <si>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</si>
  <si>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</si>
  <si>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</si>
  <si>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</si>
  <si>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</si>
  <si>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</si>
  <si>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</si>
  <si>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</si>
  <si>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</si>
  <si>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</si>
  <si>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</si>
  <si>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</si>
  <si>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</si>
  <si>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</si>
  <si>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</si>
  <si>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</si>
  <si>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</si>
  <si>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</si>
  <si>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</si>
  <si>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</si>
  <si>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</si>
  <si>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</si>
  <si>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</si>
  <si>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</si>
  <si>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</si>
  <si>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</si>
  <si>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</si>
  <si>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</si>
  <si>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</si>
  <si>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</si>
  <si>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</si>
  <si>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</si>
  <si>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</si>
  <si>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</si>
  <si>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</si>
  <si>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</si>
  <si>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</si>
  <si>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</si>
  <si>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</si>
  <si>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</si>
  <si>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</si>
  <si>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</si>
  <si>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</si>
  <si>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</si>
  <si>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</si>
  <si>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</si>
  <si>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</si>
  <si>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</si>
  <si>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</si>
  <si>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</si>
  <si>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</si>
  <si>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</si>
  <si>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</si>
  <si>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</si>
  <si>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</si>
  <si>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</si>
  <si>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</si>
  <si>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</si>
  <si>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</si>
  <si>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</si>
  <si>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</si>
  <si>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</si>
  <si>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</si>
  <si>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</si>
  <si>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</si>
  <si>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</si>
  <si>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</si>
  <si>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</si>
  <si>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</si>
  <si>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</si>
  <si>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</si>
  <si>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</si>
  <si>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</si>
  <si>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</si>
  <si>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</si>
  <si>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</si>
  <si>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</si>
  <si>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</si>
  <si>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</si>
  <si>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</si>
  <si>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</si>
  <si>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</si>
  <si>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</si>
  <si>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</si>
  <si>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</si>
  <si>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</si>
  <si>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</si>
  <si>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</si>
  <si>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</si>
  <si>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</si>
  <si>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</si>
  <si>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</si>
  <si>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</si>
  <si>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</si>
  <si>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</si>
  <si>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</si>
  <si>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</si>
  <si>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</si>
  <si>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</si>
  <si>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</si>
  <si>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</si>
  <si>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</si>
  <si>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</si>
  <si>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</si>
  <si>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</si>
  <si>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</si>
  <si>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</si>
  <si>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</si>
  <si>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</si>
  <si>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</si>
  <si>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</si>
  <si>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</si>
  <si>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</si>
  <si>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</si>
  <si>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</si>
  <si>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</si>
  <si>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</si>
  <si>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</si>
  <si>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</si>
  <si>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</si>
  <si>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</si>
  <si>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</si>
  <si>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</si>
  <si>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</si>
  <si>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</si>
  <si>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</si>
  <si>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</si>
  <si>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</si>
  <si>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</si>
  <si>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</si>
  <si>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</si>
  <si>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</si>
  <si>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</si>
  <si>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</si>
  <si>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</si>
  <si>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</si>
  <si>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</si>
  <si>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</si>
  <si>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</si>
  <si>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</si>
  <si>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</si>
  <si>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</si>
  <si>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</si>
  <si>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</si>
  <si>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</si>
  <si>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</si>
  <si>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</si>
  <si>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</si>
  <si>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</si>
  <si>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</si>
  <si>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</si>
  <si>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</si>
  <si>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</si>
  <si>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</si>
  <si>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</si>
  <si>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</si>
  <si>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</si>
  <si>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</si>
  <si>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</si>
  <si>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</si>
  <si>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</si>
  <si>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</si>
  <si>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</si>
  <si>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</si>
  <si>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</si>
  <si>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</si>
  <si>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</si>
  <si>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</si>
  <si>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</si>
  <si>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</si>
  <si>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</si>
  <si>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</si>
  <si>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</si>
  <si>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</si>
  <si>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</si>
  <si>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</si>
  <si>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</si>
  <si>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</si>
  <si>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</si>
  <si>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</si>
  <si>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</si>
  <si>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</si>
  <si>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</si>
  <si>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</si>
  <si>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</si>
  <si>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</si>
  <si>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</si>
  <si>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</si>
  <si>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</si>
  <si>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</si>
  <si>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</si>
  <si>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</si>
  <si>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</si>
  <si>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</si>
  <si>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</si>
  <si>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</si>
  <si>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</si>
  <si>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</si>
  <si>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</si>
  <si>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</si>
  <si>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</si>
  <si>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</si>
  <si>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</si>
  <si>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</si>
  <si>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</si>
  <si>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</si>
  <si>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</si>
  <si>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</si>
  <si>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</si>
  <si>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</si>
  <si>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</si>
  <si>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</si>
  <si>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</si>
  <si>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</si>
  <si>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</si>
  <si>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</si>
  <si>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</si>
  <si>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</si>
  <si>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</si>
  <si>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</si>
  <si>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</si>
  <si>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</si>
  <si>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</si>
  <si>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</si>
  <si>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</si>
  <si>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</si>
  <si>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</si>
  <si>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</si>
  <si>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</si>
  <si>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</si>
  <si>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</si>
  <si>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</si>
  <si>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</si>
  <si>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</si>
  <si>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</si>
  <si>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</si>
  <si>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</si>
  <si>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</si>
  <si>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</si>
  <si>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</si>
  <si>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</si>
  <si>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</si>
  <si>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</si>
  <si>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</si>
  <si>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</si>
  <si>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</si>
  <si>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</si>
  <si>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</si>
  <si>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</si>
  <si>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</si>
  <si>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</si>
  <si>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</si>
  <si>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</si>
  <si>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</si>
  <si>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</si>
  <si>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</si>
  <si>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</si>
  <si>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</si>
  <si>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</si>
  <si>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</si>
  <si>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</si>
  <si>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</si>
  <si>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</si>
  <si>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</si>
  <si>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</si>
  <si>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</si>
  <si>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</si>
  <si>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</si>
  <si>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</si>
  <si>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</si>
  <si>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</si>
  <si>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</si>
  <si>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</si>
  <si>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</si>
  <si>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</si>
  <si>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</si>
  <si>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</si>
  <si>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</si>
  <si>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</si>
  <si>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</si>
  <si>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</si>
  <si>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</si>
  <si>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</si>
  <si>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</si>
  <si>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</si>
  <si>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</si>
  <si>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</si>
  <si>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</si>
  <si>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</si>
  <si>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</si>
  <si>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</si>
  <si>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</si>
  <si>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</si>
  <si>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</si>
  <si>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</si>
  <si>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</si>
  <si>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</si>
  <si>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</si>
  <si>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</si>
  <si>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</si>
  <si>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</si>
  <si>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</si>
  <si>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</si>
  <si>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</si>
  <si>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</si>
  <si>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</si>
  <si>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</si>
  <si>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</si>
  <si>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</si>
  <si>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</si>
  <si>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</si>
  <si>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</si>
  <si>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</si>
  <si>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</si>
  <si>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</si>
  <si>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</si>
  <si>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</si>
  <si>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</si>
  <si>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</si>
  <si>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</si>
  <si>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</si>
  <si>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</si>
  <si>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</si>
  <si>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</si>
  <si>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</si>
  <si>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</si>
  <si>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</si>
  <si>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</si>
  <si>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</si>
  <si>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</si>
  <si>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</si>
  <si>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</si>
  <si>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</si>
  <si>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</si>
  <si>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</si>
  <si>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</si>
  <si>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</si>
  <si>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</si>
  <si>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</si>
  <si>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</si>
  <si>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</si>
  <si>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</si>
  <si>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</si>
  <si>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</si>
  <si>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</si>
  <si>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</si>
  <si>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</si>
  <si>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</si>
  <si>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</si>
  <si>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</si>
  <si>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</si>
  <si>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</si>
  <si>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</si>
  <si>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</si>
  <si>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</si>
  <si>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</si>
  <si>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</si>
  <si>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</si>
  <si>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</si>
  <si>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</si>
  <si>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</si>
  <si>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</si>
  <si>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</si>
  <si>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</si>
  <si>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</si>
  <si>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</si>
  <si>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</si>
  <si>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</si>
  <si>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</si>
  <si>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</si>
  <si>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</si>
  <si>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</si>
  <si>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</si>
  <si>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</si>
  <si>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</si>
  <si>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</si>
  <si>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</si>
  <si>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</si>
  <si>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</si>
  <si>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</si>
  <si>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</si>
  <si>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</si>
  <si>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</si>
  <si>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</si>
  <si>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</si>
  <si>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</si>
  <si>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</si>
  <si>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</si>
  <si>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</si>
  <si>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</si>
  <si>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</si>
  <si>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</si>
  <si>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</si>
  <si>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</si>
  <si>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</si>
  <si>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</si>
  <si>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</si>
  <si>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</si>
  <si>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</si>
  <si>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</si>
  <si>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</si>
  <si>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</si>
  <si>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</si>
  <si>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</si>
  <si>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</si>
  <si>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</si>
  <si>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</si>
  <si>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</si>
  <si>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</si>
  <si>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</si>
  <si>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</si>
  <si>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</si>
  <si>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</si>
  <si>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</si>
  <si>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</si>
  <si>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</si>
  <si>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</si>
  <si>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</si>
  <si>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</si>
  <si>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</si>
  <si>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</si>
  <si>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</si>
  <si>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</si>
  <si>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</si>
  <si>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</si>
  <si>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</si>
  <si>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</si>
  <si>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</si>
  <si>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</si>
  <si>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</si>
  <si>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</si>
  <si>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</si>
  <si>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</si>
  <si>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</si>
  <si>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</si>
  <si>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</si>
  <si>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</si>
  <si>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</si>
  <si>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</si>
  <si>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</si>
  <si>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</si>
  <si>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</si>
  <si>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</si>
  <si>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</si>
  <si>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</si>
  <si>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</si>
  <si>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</si>
  <si>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</si>
  <si>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</si>
  <si>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</si>
  <si>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</si>
  <si>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</si>
  <si>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</si>
  <si>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</si>
  <si>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</si>
  <si>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</si>
  <si>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</si>
  <si>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</si>
  <si>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</si>
  <si>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</si>
  <si>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</si>
  <si>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</si>
  <si>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</si>
  <si>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</si>
  <si>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</si>
  <si>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</si>
  <si>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</si>
  <si>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</si>
  <si>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</si>
  <si>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</si>
  <si>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</si>
  <si>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</si>
  <si>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</si>
  <si>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</si>
  <si>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</si>
  <si>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</si>
  <si>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</si>
  <si>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</si>
  <si>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</si>
  <si>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</si>
  <si>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</si>
  <si>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</si>
  <si>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</si>
  <si>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</si>
  <si>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</si>
  <si>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</si>
  <si>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</si>
  <si>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</si>
  <si>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</si>
  <si>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</si>
  <si>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</si>
  <si>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</si>
  <si>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</si>
  <si>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</si>
  <si>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</si>
  <si>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</si>
  <si>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</si>
  <si>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</si>
  <si>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</si>
  <si>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</si>
  <si>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</si>
  <si>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</si>
  <si>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</si>
  <si>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</si>
  <si>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</si>
  <si>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</si>
  <si>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</si>
  <si>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</si>
  <si>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</si>
  <si>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</si>
  <si>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</si>
  <si>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</si>
  <si>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</si>
  <si>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</si>
  <si>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</si>
  <si>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</si>
  <si>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</si>
  <si>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</si>
  <si>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</si>
  <si>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</si>
  <si>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</si>
  <si>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</si>
  <si>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</si>
  <si>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</si>
  <si>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</si>
  <si>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</si>
  <si>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</si>
  <si>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</si>
  <si>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</si>
  <si>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</si>
  <si>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</si>
  <si>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</si>
  <si>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</si>
  <si>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</si>
  <si>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</si>
  <si>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</si>
  <si>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</si>
  <si>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</si>
  <si>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</si>
  <si>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</si>
  <si>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</si>
  <si>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</si>
  <si>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</si>
  <si>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</si>
  <si>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</si>
  <si>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</si>
  <si>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</si>
  <si>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</si>
  <si>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</si>
  <si>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</si>
  <si>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</si>
  <si>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</si>
  <si>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</si>
  <si>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</si>
  <si>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</si>
  <si>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</si>
  <si>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</si>
  <si>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</si>
  <si>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</si>
  <si>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</si>
  <si>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</si>
  <si>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</si>
  <si>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</si>
  <si>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</si>
  <si>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</si>
  <si>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</si>
  <si>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</si>
  <si>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</si>
  <si>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</si>
  <si>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</si>
  <si>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</si>
  <si>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</si>
  <si>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</si>
  <si>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</si>
  <si>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</si>
  <si>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</si>
  <si>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</si>
  <si>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</si>
  <si>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</si>
  <si>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</si>
  <si>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</si>
  <si>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</si>
  <si>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</si>
  <si>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</si>
  <si>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</si>
  <si>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</si>
  <si>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</si>
  <si>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</si>
  <si>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</si>
  <si>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</si>
  <si>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</si>
  <si>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</si>
  <si>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</si>
  <si>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</si>
  <si>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</si>
  <si>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</si>
  <si>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</si>
  <si>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</si>
  <si>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</si>
  <si>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</si>
  <si>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</si>
  <si>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</si>
  <si>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</si>
  <si>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</si>
  <si>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</si>
  <si>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</si>
  <si>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</si>
  <si>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</si>
  <si>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</si>
  <si>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</si>
  <si>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</si>
  <si>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</si>
  <si>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</si>
  <si>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</si>
  <si>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</si>
  <si>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</si>
  <si>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</si>
  <si>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</si>
  <si>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</si>
  <si>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</si>
  <si>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</si>
  <si>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</si>
  <si>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</si>
  <si>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</si>
  <si>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</si>
  <si>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</si>
  <si>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</si>
  <si>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</si>
  <si>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</si>
  <si>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</si>
  <si>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</si>
  <si>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</si>
  <si>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</si>
  <si>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</si>
  <si>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</si>
  <si>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</si>
  <si>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</si>
  <si>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</si>
  <si>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</si>
  <si>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</si>
  <si>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</si>
  <si>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</si>
  <si>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</si>
  <si>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</si>
  <si>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</si>
  <si>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</si>
  <si>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</si>
  <si>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</si>
  <si>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</si>
  <si>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</si>
  <si>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</si>
  <si>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</si>
  <si>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</si>
  <si>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</si>
  <si>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</si>
  <si>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</si>
  <si>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</si>
  <si>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</si>
  <si>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</si>
  <si>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</si>
  <si>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</si>
  <si>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</si>
  <si>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</si>
  <si>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</si>
  <si>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</si>
  <si>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</si>
  <si>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</si>
  <si>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</si>
  <si>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</si>
  <si>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</si>
  <si>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</si>
  <si>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</si>
  <si>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</si>
  <si>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</si>
  <si>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</si>
  <si>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</si>
  <si>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</si>
  <si>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</si>
  <si>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</si>
  <si>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</si>
  <si>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</si>
  <si>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</si>
  <si>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</si>
  <si>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</si>
  <si>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</si>
  <si>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</si>
  <si>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</si>
  <si>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</si>
  <si>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</si>
  <si>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</si>
  <si>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</si>
  <si>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</si>
  <si>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</si>
  <si>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</si>
  <si>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</si>
  <si>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</si>
  <si>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</si>
  <si>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</si>
  <si>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</si>
  <si>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</si>
  <si>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</si>
  <si>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</si>
  <si>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</si>
  <si>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</si>
  <si>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</si>
  <si>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</si>
  <si>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</si>
  <si>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</si>
  <si>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</si>
  <si>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</si>
  <si>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</si>
  <si>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</si>
  <si>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</si>
  <si>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</si>
  <si>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</si>
  <si>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</si>
  <si>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</si>
  <si>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</si>
  <si>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</si>
  <si>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</si>
  <si>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</si>
  <si>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</si>
  <si>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</si>
  <si>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</si>
  <si>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</si>
  <si>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</si>
  <si>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</si>
  <si>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</si>
  <si>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</si>
  <si>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</si>
  <si>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</si>
  <si>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</si>
  <si>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</si>
  <si>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</si>
  <si>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</si>
  <si>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</si>
  <si>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</si>
  <si>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</si>
  <si>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</si>
  <si>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</si>
  <si>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</si>
  <si>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</si>
  <si>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</si>
  <si>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</si>
  <si>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</si>
  <si>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</si>
  <si>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</si>
  <si>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</si>
  <si>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</si>
  <si>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</si>
  <si>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</si>
  <si>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</si>
  <si>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</si>
  <si>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</si>
  <si>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</si>
  <si>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</si>
  <si>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</si>
  <si>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</si>
  <si>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</si>
  <si>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</si>
  <si>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</si>
  <si>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</si>
  <si>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</si>
  <si>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</si>
  <si>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</si>
  <si>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</si>
  <si>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</si>
  <si>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</si>
  <si>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</si>
  <si>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</si>
  <si>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</si>
  <si>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</si>
  <si>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</si>
  <si>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</si>
  <si>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</si>
  <si>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</si>
  <si>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</si>
  <si>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</si>
  <si>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</si>
  <si>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</si>
  <si>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</si>
  <si>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</si>
  <si>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</si>
  <si>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</si>
  <si>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</si>
  <si>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</si>
  <si>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</si>
  <si>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</si>
  <si>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</si>
  <si>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</si>
  <si>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</si>
  <si>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</si>
  <si>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</si>
  <si>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</si>
  <si>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</si>
  <si>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</si>
  <si>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</si>
  <si>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</si>
  <si>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</si>
  <si>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</si>
  <si>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</si>
  <si>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</si>
  <si>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</si>
  <si>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</si>
  <si>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</si>
  <si>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</si>
  <si>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</si>
  <si>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</si>
  <si>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</si>
  <si>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</si>
  <si>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</si>
  <si>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</si>
  <si>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</si>
  <si>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</si>
  <si>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</si>
  <si>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</si>
  <si>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</si>
  <si>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</si>
  <si>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</si>
  <si>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</si>
  <si>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</si>
  <si>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</si>
  <si>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</si>
  <si>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</si>
  <si>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</si>
  <si>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</si>
  <si>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</si>
  <si>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</si>
  <si>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</si>
  <si>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</si>
  <si>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</si>
  <si>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</si>
  <si>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</si>
  <si>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</si>
  <si>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</si>
  <si>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</si>
  <si>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</si>
  <si>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</si>
  <si>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</si>
  <si>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</si>
  <si>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</si>
  <si>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</si>
  <si>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</si>
  <si>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</si>
  <si>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</si>
  <si>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</si>
  <si>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</si>
  <si>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</si>
  <si>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</si>
  <si>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</si>
  <si>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</si>
  <si>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</si>
  <si>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</si>
  <si>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</si>
  <si>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</si>
  <si>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</si>
  <si>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</si>
  <si>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</si>
  <si>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</si>
  <si>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</si>
  <si>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</si>
  <si>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</si>
  <si>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</si>
  <si>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</si>
  <si>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</si>
  <si>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</si>
  <si>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</si>
  <si>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</si>
  <si>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</si>
  <si>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</si>
  <si>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</si>
  <si>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</si>
  <si>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</si>
  <si>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</si>
  <si>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</si>
  <si>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</si>
  <si>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</si>
  <si>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</si>
  <si>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</si>
  <si>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</si>
  <si>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</si>
  <si>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</si>
  <si>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</si>
  <si>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</si>
  <si>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</si>
  <si>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</si>
  <si>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</si>
  <si>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</si>
  <si>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</si>
  <si>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</si>
  <si>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</si>
  <si>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</si>
  <si>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</si>
  <si>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</si>
  <si>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</si>
  <si>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</si>
  <si>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</si>
  <si>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</si>
  <si>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</si>
  <si>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</si>
  <si>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</si>
  <si>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</si>
  <si>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</si>
  <si>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</si>
  <si>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</si>
  <si>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</si>
  <si>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</si>
  <si>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</si>
  <si>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</si>
  <si>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</si>
  <si>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</si>
  <si>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</si>
  <si>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</si>
  <si>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</si>
  <si>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</si>
  <si>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</si>
  <si>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</si>
  <si>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</si>
  <si>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</si>
  <si>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</si>
  <si>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</si>
  <si>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</si>
  <si>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</si>
  <si>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</si>
  <si>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</si>
  <si>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</si>
  <si>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</si>
  <si>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</si>
  <si>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</si>
  <si>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</si>
  <si>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</si>
  <si>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</si>
  <si>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</si>
  <si>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</si>
  <si>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</si>
  <si>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</si>
  <si>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</si>
  <si>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</si>
  <si>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</si>
  <si>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</si>
  <si>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</si>
  <si>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</si>
  <si>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</si>
  <si>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</si>
  <si>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</si>
  <si>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</si>
  <si>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</si>
  <si>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</si>
  <si>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</si>
  <si>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</si>
  <si>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</si>
  <si>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</si>
  <si>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</si>
  <si>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</si>
  <si>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</si>
  <si>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</si>
  <si>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</si>
  <si>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</si>
  <si>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</si>
  <si>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</si>
  <si>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</si>
  <si>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</si>
  <si>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</si>
  <si>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</si>
  <si>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</si>
  <si>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</si>
  <si>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</si>
  <si>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</si>
  <si>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</si>
  <si>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</si>
  <si>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</si>
  <si>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</si>
  <si>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</si>
  <si>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</si>
  <si>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</si>
  <si>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</si>
  <si>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</si>
  <si>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</si>
  <si>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</si>
  <si>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</si>
  <si>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</si>
  <si>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</si>
  <si>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</si>
  <si>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</si>
  <si>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</si>
  <si>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</si>
  <si>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</si>
  <si>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</si>
  <si>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</si>
  <si>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</si>
  <si>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</si>
  <si>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</si>
  <si>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</si>
  <si>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</si>
  <si>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</si>
  <si>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</si>
  <si>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</si>
  <si>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</si>
  <si>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</si>
  <si>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</si>
  <si>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</si>
  <si>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</si>
  <si>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</si>
  <si>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</si>
  <si>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</si>
  <si>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</si>
  <si>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</si>
  <si>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</si>
  <si>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</si>
  <si>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</si>
  <si>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</si>
  <si>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</si>
  <si>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</si>
  <si>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</si>
  <si>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</si>
  <si>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</si>
  <si>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</si>
  <si>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</si>
  <si>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</si>
  <si>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</si>
  <si>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</si>
  <si>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</si>
  <si>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</si>
  <si>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</si>
  <si>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</si>
  <si>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</si>
  <si>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</si>
  <si>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</si>
  <si>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</si>
  <si>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</si>
  <si>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</si>
  <si>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</si>
  <si>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</si>
  <si>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</si>
  <si>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</si>
  <si>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</si>
  <si>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</si>
  <si>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</si>
  <si>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</si>
  <si>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</si>
  <si>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</si>
  <si>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</si>
  <si>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</si>
  <si>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</si>
  <si>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</si>
  <si>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</si>
  <si>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</si>
  <si>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</si>
  <si>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</si>
  <si>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</si>
  <si>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</si>
  <si>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</si>
  <si>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</si>
  <si>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</si>
  <si>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</si>
  <si>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</si>
  <si>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</si>
  <si>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</si>
  <si>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</si>
  <si>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</si>
  <si>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</si>
  <si>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</si>
  <si>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</si>
  <si>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</si>
  <si>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</si>
  <si>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</si>
  <si>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</si>
  <si>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</si>
  <si>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</si>
  <si>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</si>
  <si>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</si>
  <si>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</si>
  <si>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</si>
  <si>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</si>
  <si>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</si>
  <si>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</si>
  <si>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</si>
  <si>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</si>
  <si>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</si>
  <si>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</si>
  <si>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</si>
  <si>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</si>
  <si>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</si>
  <si>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</si>
  <si>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</si>
  <si>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</si>
  <si>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</si>
  <si>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</si>
  <si>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</si>
  <si>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</si>
  <si>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</si>
  <si>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</si>
  <si>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</si>
  <si>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</si>
  <si>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</si>
  <si>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</si>
  <si>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</si>
  <si>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</si>
  <si>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</si>
  <si>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</si>
  <si>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</si>
  <si>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</si>
  <si>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</si>
  <si>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</si>
  <si>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</si>
  <si>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</si>
  <si>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</si>
  <si>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</si>
  <si>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</si>
  <si>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</si>
  <si>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</si>
  <si>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</si>
  <si>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</si>
  <si>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</si>
  <si>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</si>
  <si>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</si>
  <si>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</si>
  <si>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</si>
  <si>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</si>
  <si>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</si>
  <si>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</si>
  <si>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</si>
  <si>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</si>
  <si>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</si>
  <si>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</si>
  <si>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</si>
  <si>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</si>
  <si>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</si>
  <si>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</si>
  <si>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</si>
  <si>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</si>
  <si>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</si>
  <si>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</si>
  <si>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</si>
  <si>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</si>
  <si>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</si>
  <si>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</si>
  <si>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</si>
  <si>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</si>
  <si>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</si>
  <si>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</si>
  <si>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</si>
  <si>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</si>
  <si>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</si>
  <si>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</si>
  <si>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</si>
  <si>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</si>
  <si>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</si>
  <si>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</si>
  <si>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</si>
  <si>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</si>
  <si>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</si>
  <si>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</si>
  <si>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</si>
  <si>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</si>
  <si>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</si>
  <si>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</si>
  <si>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</si>
  <si>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</si>
  <si>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</si>
  <si>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</si>
  <si>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</si>
  <si>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</si>
  <si>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</si>
  <si>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</si>
  <si>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</si>
  <si>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</si>
  <si>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</si>
  <si>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</si>
  <si>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</si>
  <si>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</si>
  <si>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</si>
  <si>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</si>
  <si>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</si>
  <si>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</si>
  <si>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</si>
  <si>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</si>
  <si>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</si>
  <si>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</si>
  <si>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</si>
  <si>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</si>
  <si>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</si>
  <si>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</si>
  <si>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</si>
  <si>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</si>
  <si>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</si>
  <si>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</si>
  <si>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</si>
  <si>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</si>
  <si>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</si>
  <si>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</si>
  <si>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</si>
  <si>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</si>
  <si>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</si>
  <si>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</si>
  <si>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</si>
  <si>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</si>
  <si>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</si>
  <si>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</si>
  <si>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</si>
  <si>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</si>
  <si>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</si>
  <si>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</si>
  <si>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</si>
  <si>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</si>
  <si>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</si>
  <si>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</si>
  <si>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</si>
  <si>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</si>
  <si>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</si>
  <si>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</si>
  <si>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</si>
  <si>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</si>
  <si>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</si>
  <si>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</si>
  <si>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</si>
  <si>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</si>
  <si>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</si>
  <si>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</si>
  <si>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</si>
  <si>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</si>
  <si>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</si>
  <si>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</si>
  <si>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</si>
  <si>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</si>
  <si>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</si>
  <si>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</si>
  <si>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</si>
  <si>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</si>
  <si>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</si>
  <si>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</si>
  <si>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</si>
  <si>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</si>
  <si>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</si>
  <si>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</si>
  <si>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</si>
  <si>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</si>
  <si>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</si>
  <si>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</si>
  <si>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</si>
  <si>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</si>
  <si>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</si>
  <si>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</si>
  <si>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</si>
  <si>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</si>
  <si>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</si>
  <si>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</si>
  <si>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</si>
  <si>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</si>
  <si>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</si>
  <si>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</si>
  <si>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</si>
  <si>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</si>
  <si>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</si>
  <si>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</si>
  <si>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</si>
  <si>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</si>
  <si>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</si>
  <si>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</si>
  <si>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</si>
  <si>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</si>
  <si>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</si>
  <si>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</si>
  <si>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</si>
  <si>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</si>
  <si>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</si>
  <si>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</si>
  <si>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</si>
  <si>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</si>
  <si>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</si>
  <si>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</si>
  <si>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</si>
  <si>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</si>
  <si>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</si>
  <si>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</si>
  <si>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</si>
  <si>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</si>
  <si>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</si>
  <si>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</si>
  <si>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</si>
  <si>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</si>
  <si>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</si>
  <si>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</si>
  <si>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</si>
  <si>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</si>
  <si>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</si>
  <si>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</si>
  <si>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</si>
  <si>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</si>
  <si>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</si>
  <si>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</si>
  <si>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</si>
  <si>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</si>
  <si>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</si>
  <si>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</si>
  <si>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</si>
  <si>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</si>
  <si>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</si>
  <si>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</si>
  <si>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</si>
  <si>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</si>
  <si>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</si>
  <si>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</si>
  <si>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</si>
  <si>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</si>
  <si>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</si>
  <si>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</si>
  <si>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</si>
  <si>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</si>
  <si>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</si>
  <si>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</si>
  <si>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</si>
  <si>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</si>
  <si>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</si>
  <si>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</si>
  <si>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</si>
  <si>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</si>
  <si>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</si>
  <si>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</si>
  <si>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</si>
  <si>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</si>
  <si>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</si>
  <si>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</si>
  <si>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</si>
  <si>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</si>
  <si>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</si>
  <si>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</si>
  <si>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</si>
  <si>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</si>
  <si>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</si>
  <si>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</si>
  <si>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</si>
  <si>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</si>
  <si>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</si>
  <si>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</si>
  <si>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</si>
  <si>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</si>
  <si>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</si>
  <si>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</si>
  <si>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</si>
  <si>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</si>
  <si>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</si>
  <si>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</si>
  <si>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</si>
  <si>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</si>
  <si>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</si>
  <si>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</si>
  <si>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</si>
  <si>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</si>
  <si>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</si>
  <si>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</si>
  <si>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</si>
  <si>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</si>
  <si>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</si>
  <si>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</si>
  <si>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</si>
  <si>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</si>
  <si>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</si>
  <si>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</si>
  <si>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</si>
  <si>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</si>
  <si>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</si>
  <si>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</si>
  <si>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</si>
  <si>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</si>
  <si>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</si>
  <si>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</si>
  <si>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</si>
  <si>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</si>
  <si>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</si>
  <si>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</si>
  <si>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</si>
  <si>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</si>
  <si>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</si>
  <si>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</si>
  <si>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</si>
  <si>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</si>
  <si>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</si>
  <si>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</si>
  <si>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</si>
  <si>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</si>
  <si>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</si>
  <si>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</si>
  <si>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</si>
  <si>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</si>
  <si>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</si>
  <si>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</si>
  <si>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</si>
  <si>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</si>
  <si>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</si>
  <si>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</si>
  <si>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</si>
  <si>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</si>
  <si>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</si>
  <si>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</si>
  <si>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</si>
  <si>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</si>
  <si>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</si>
  <si>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</si>
  <si>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</si>
  <si>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</si>
  <si>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</si>
  <si>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</si>
  <si>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</si>
  <si>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</si>
  <si>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</si>
  <si>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</si>
  <si>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</si>
  <si>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</si>
  <si>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</si>
  <si>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</si>
  <si>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</si>
  <si>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</si>
  <si>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</si>
  <si>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</si>
  <si>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</si>
  <si>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</si>
  <si>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</si>
  <si>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</si>
  <si>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</si>
  <si>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</si>
  <si>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</si>
  <si>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</si>
  <si>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</si>
  <si>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</si>
  <si>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</si>
  <si>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</si>
  <si>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</si>
  <si>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</si>
  <si>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</si>
  <si>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</si>
  <si>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</si>
  <si>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</si>
  <si>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</si>
  <si>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</si>
  <si>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</si>
  <si>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</si>
  <si>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</si>
  <si>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</si>
  <si>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</si>
  <si>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</si>
  <si>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</si>
  <si>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</si>
  <si>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</si>
  <si>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</si>
  <si>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</si>
  <si>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</si>
  <si>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</si>
  <si>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</si>
  <si>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</si>
  <si>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</si>
  <si>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</si>
  <si>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</si>
  <si>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</si>
  <si>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</si>
  <si>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</si>
  <si>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</si>
  <si>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</si>
  <si>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</si>
  <si>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</si>
  <si>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</si>
  <si>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</si>
  <si>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</si>
  <si>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</si>
  <si>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</si>
  <si>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</si>
  <si>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</si>
  <si>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</si>
  <si>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</si>
  <si>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</si>
  <si>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</si>
  <si>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</si>
  <si>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</si>
  <si>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</si>
  <si>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</si>
  <si>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</si>
  <si>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</si>
  <si>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</si>
  <si>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</si>
  <si>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</si>
  <si>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</si>
  <si>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</si>
  <si>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</si>
  <si>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</si>
  <si>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</si>
  <si>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</si>
  <si>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</si>
  <si>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</si>
  <si>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</si>
  <si>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</si>
  <si>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</si>
  <si>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</si>
  <si>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</si>
  <si>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</si>
  <si>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</si>
  <si>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</si>
  <si>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</si>
  <si>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</si>
  <si>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</si>
  <si>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</si>
  <si>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</si>
  <si>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</si>
  <si>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</si>
  <si>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</si>
  <si>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</si>
  <si>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</si>
  <si>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</si>
  <si>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</si>
  <si>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</si>
  <si>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</si>
  <si>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</si>
  <si>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</si>
  <si>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</si>
  <si>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</si>
  <si>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</si>
  <si>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</si>
  <si>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</si>
  <si>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</si>
  <si>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</si>
  <si>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</si>
  <si>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</si>
  <si>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</si>
  <si>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</si>
  <si>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</si>
  <si>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</si>
  <si>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</si>
  <si>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</si>
  <si>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</si>
  <si>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</si>
  <si>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</si>
  <si>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</si>
  <si>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</si>
  <si>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</si>
  <si>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</si>
  <si>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</si>
  <si>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</si>
  <si>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</si>
  <si>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</si>
  <si>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</si>
  <si>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</si>
  <si>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</si>
  <si>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</si>
  <si>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</si>
  <si>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</si>
  <si>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</si>
  <si>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</si>
  <si>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</si>
  <si>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</si>
  <si>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</si>
  <si>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</si>
  <si>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</si>
  <si>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</si>
  <si>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</si>
  <si>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</si>
  <si>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</si>
  <si>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</si>
  <si>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</si>
  <si>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</si>
  <si>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</si>
  <si>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</si>
  <si>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</si>
  <si>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</si>
  <si>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</si>
  <si>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</si>
  <si>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</si>
  <si>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</si>
  <si>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</si>
  <si>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</si>
  <si>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</si>
  <si>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</si>
  <si>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</si>
  <si>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</si>
  <si>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</si>
  <si>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</si>
  <si>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</si>
  <si>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</si>
  <si>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</si>
  <si>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</si>
  <si>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</si>
  <si>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</si>
  <si>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</si>
  <si>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</si>
  <si>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</si>
  <si>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</si>
  <si>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</si>
  <si>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</si>
  <si>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</si>
  <si>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</si>
  <si>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</si>
  <si>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</si>
  <si>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</si>
  <si>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</si>
  <si>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</si>
  <si>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</si>
  <si>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</si>
  <si>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</si>
  <si>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</si>
  <si>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</si>
  <si>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</si>
  <si>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</si>
  <si>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</si>
  <si>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</si>
  <si>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</si>
  <si>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</si>
  <si>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</si>
  <si>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</si>
  <si>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</si>
  <si>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</si>
  <si>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</si>
  <si>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</si>
  <si>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</si>
  <si>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</si>
  <si>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</si>
  <si>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</si>
  <si>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</si>
  <si>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</si>
  <si>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</si>
  <si>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</si>
  <si>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</si>
  <si>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</si>
  <si>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</si>
  <si>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</si>
  <si>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</si>
  <si>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</si>
  <si>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</si>
  <si>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</si>
  <si>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</si>
  <si>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</si>
  <si>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</si>
  <si>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</si>
  <si>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</si>
  <si>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</si>
  <si>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</si>
  <si>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</si>
  <si>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</si>
  <si>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</si>
  <si>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</si>
  <si>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</si>
  <si>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</si>
  <si>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</si>
  <si>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</si>
  <si>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</si>
  <si>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</si>
  <si>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</si>
  <si>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</si>
  <si>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</si>
  <si>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</si>
  <si>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</si>
  <si>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</si>
  <si>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</si>
  <si>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</si>
  <si>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</si>
  <si>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</si>
  <si>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</si>
  <si>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</si>
  <si>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</si>
  <si>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</si>
  <si>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</si>
  <si>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</si>
  <si>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</si>
  <si>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</si>
  <si>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</si>
  <si>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</si>
  <si>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</si>
  <si>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</si>
  <si>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</si>
  <si>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</si>
  <si>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</si>
  <si>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</si>
  <si>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</si>
  <si>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</si>
  <si>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</si>
  <si>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</si>
  <si>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</si>
  <si>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</si>
  <si>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</si>
  <si>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</si>
  <si>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</si>
  <si>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</si>
  <si>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</si>
  <si>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</si>
  <si>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</si>
  <si>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</si>
  <si>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</si>
  <si>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</si>
  <si>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</si>
  <si>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</si>
  <si>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</si>
  <si>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</si>
  <si>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</si>
  <si>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</si>
  <si>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</si>
  <si>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</si>
  <si>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</si>
  <si>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</si>
  <si>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</si>
  <si>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</si>
  <si>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</si>
  <si>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</si>
  <si>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</si>
  <si>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</si>
  <si>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</si>
  <si>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</si>
  <si>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</si>
  <si>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</si>
  <si>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</si>
  <si>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</si>
  <si>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</si>
  <si>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</si>
  <si>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</si>
  <si>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</si>
  <si>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</si>
  <si>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</si>
  <si>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</si>
  <si>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</si>
  <si>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</si>
  <si>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</si>
  <si>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</si>
  <si>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</si>
  <si>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</si>
  <si>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</si>
  <si>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</si>
  <si>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</si>
  <si>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</si>
  <si>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</si>
  <si>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</si>
  <si>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</si>
  <si>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</si>
  <si>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</si>
  <si>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</si>
  <si>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</si>
  <si>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</si>
  <si>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</si>
  <si>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</si>
  <si>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</si>
  <si>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</si>
  <si>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</si>
  <si>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</si>
  <si>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</si>
  <si>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</si>
  <si>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</si>
  <si>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</si>
  <si>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</si>
  <si>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</si>
  <si>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</si>
  <si>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</si>
  <si>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</si>
  <si>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</si>
  <si>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</si>
  <si>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</si>
  <si>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</si>
  <si>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</si>
  <si>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</si>
  <si>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</si>
  <si>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</si>
  <si>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</si>
  <si>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</si>
  <si>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</si>
  <si>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</si>
  <si>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</si>
  <si>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</si>
  <si>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</si>
  <si>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</si>
  <si>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</si>
  <si>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</si>
  <si>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</si>
  <si>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</si>
  <si>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</si>
  <si>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</si>
  <si>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</si>
  <si>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</si>
  <si>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</si>
  <si>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</si>
  <si>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</si>
  <si>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</si>
  <si>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</si>
  <si>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</si>
  <si>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</si>
  <si>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</si>
  <si>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</si>
  <si>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</si>
  <si>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</si>
  <si>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</si>
  <si>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</si>
  <si>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</si>
  <si>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</si>
  <si>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</si>
  <si>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</si>
  <si>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</si>
  <si>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</si>
  <si>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</si>
  <si>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</si>
  <si>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</si>
  <si>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</si>
  <si>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</si>
  <si>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</si>
  <si>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</si>
  <si>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</si>
  <si>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</si>
  <si>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</si>
  <si>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</si>
  <si>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</si>
  <si>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</si>
  <si>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</si>
  <si>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</si>
  <si>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</si>
  <si>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</si>
  <si>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</si>
  <si>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</si>
  <si>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</si>
  <si>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</si>
  <si>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</si>
  <si>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</si>
  <si>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</si>
  <si>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</si>
  <si>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</si>
  <si>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</si>
  <si>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</si>
  <si>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</si>
  <si>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</si>
  <si>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</si>
  <si>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</si>
  <si>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</si>
  <si>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</si>
  <si>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</si>
  <si>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</si>
  <si>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</si>
  <si>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</si>
  <si>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</si>
  <si>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</si>
  <si>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</si>
  <si>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</si>
  <si>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</si>
  <si>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</si>
  <si>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</si>
  <si>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</si>
  <si>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</si>
  <si>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</si>
  <si>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</si>
  <si>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</si>
  <si>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</si>
  <si>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</si>
  <si>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</si>
  <si>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</si>
  <si>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</si>
  <si>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</si>
  <si>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</si>
  <si>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</si>
  <si>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</si>
  <si>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</si>
  <si>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</si>
  <si>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</si>
  <si>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</si>
  <si>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</si>
  <si>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</si>
  <si>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</si>
  <si>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</si>
  <si>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</si>
  <si>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</si>
  <si>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</si>
  <si>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</si>
  <si>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</si>
  <si>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</si>
  <si>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</si>
  <si>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</si>
  <si>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</si>
  <si>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</si>
  <si>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</si>
  <si>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</si>
  <si>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</si>
  <si>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</si>
  <si>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</si>
  <si>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</si>
  <si>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</si>
  <si>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</si>
  <si>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</si>
  <si>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</si>
  <si>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</si>
  <si>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</si>
  <si>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</si>
  <si>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</si>
  <si>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</si>
  <si>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</si>
  <si>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</si>
  <si>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</si>
  <si>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</si>
  <si>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</si>
  <si>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</si>
  <si>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</si>
  <si>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</si>
  <si>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</si>
  <si>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</si>
  <si>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</si>
  <si>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</si>
  <si>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</si>
  <si>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</si>
  <si>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</si>
  <si>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</si>
  <si>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</si>
  <si>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</si>
  <si>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</si>
  <si>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</si>
  <si>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</si>
  <si>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</si>
  <si>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</si>
  <si>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</si>
  <si>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</si>
  <si>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</si>
  <si>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</si>
  <si>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</si>
  <si>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</si>
  <si>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</si>
  <si>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</si>
  <si>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</si>
  <si>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</si>
  <si>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</si>
  <si>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</si>
  <si>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</si>
  <si>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</si>
  <si>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</si>
  <si>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</si>
  <si>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</si>
  <si>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</si>
  <si>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</si>
  <si>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</si>
  <si>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</si>
  <si>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</si>
  <si>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</si>
  <si>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</si>
  <si>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</si>
  <si>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</si>
  <si>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</si>
  <si>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</si>
  <si>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</si>
  <si>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</si>
  <si>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</si>
  <si>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</si>
  <si>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</si>
  <si>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</si>
  <si>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</si>
  <si>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</si>
  <si>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</si>
  <si>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</si>
  <si>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</si>
  <si>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</si>
  <si>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</si>
  <si>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</si>
  <si>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</si>
  <si>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</si>
  <si>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</si>
  <si>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</si>
  <si>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</si>
  <si>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</si>
  <si>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</si>
  <si>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</si>
  <si>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</si>
  <si>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</si>
  <si>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</si>
  <si>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</si>
  <si>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</si>
  <si>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</si>
  <si>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</si>
  <si>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</si>
  <si>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</si>
  <si>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</si>
  <si>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</si>
  <si>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</si>
  <si>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</si>
  <si>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</si>
  <si>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</si>
  <si>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</si>
  <si>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</si>
  <si>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</si>
  <si>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</si>
  <si>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</si>
  <si>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</si>
  <si>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</si>
  <si>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</si>
  <si>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</si>
  <si>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</si>
  <si>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</si>
  <si>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</si>
  <si>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</si>
  <si>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</si>
  <si>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</si>
  <si>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</si>
  <si>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</si>
  <si>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</si>
  <si>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</si>
  <si>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</si>
  <si>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</si>
  <si>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</si>
  <si>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</si>
  <si>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</si>
  <si>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</si>
  <si>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</si>
  <si>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</si>
  <si>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</si>
  <si>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</si>
  <si>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</si>
  <si>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</si>
  <si>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</si>
  <si>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</si>
  <si>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</si>
  <si>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</si>
  <si>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</si>
  <si>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</si>
  <si>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</si>
  <si>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</si>
  <si>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</si>
  <si>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</si>
  <si>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</si>
  <si>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</si>
  <si>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</si>
  <si>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</si>
  <si>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</si>
  <si>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</si>
  <si>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</si>
  <si>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</si>
  <si>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</si>
  <si>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</si>
  <si>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</si>
  <si>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</si>
  <si>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</si>
  <si>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</si>
  <si>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</si>
  <si>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</si>
  <si>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</si>
  <si>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</si>
  <si>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</si>
  <si>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</si>
  <si>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</si>
  <si>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</si>
  <si>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</si>
  <si>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</si>
  <si>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</si>
  <si>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</si>
  <si>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</si>
  <si>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</si>
  <si>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</si>
  <si>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</si>
  <si>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</si>
  <si>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</si>
  <si>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</si>
  <si>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</si>
  <si>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</si>
  <si>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</si>
  <si>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</si>
  <si>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</si>
  <si>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</si>
  <si>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</si>
  <si>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</si>
  <si>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</si>
  <si>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</si>
  <si>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</si>
  <si>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</si>
  <si>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</si>
  <si>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</si>
  <si>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</si>
  <si>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</si>
  <si>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</si>
  <si>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</si>
  <si>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</si>
  <si>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</si>
  <si>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</si>
  <si>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</si>
  <si>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</si>
  <si>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</si>
  <si>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</si>
  <si>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</si>
  <si>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</si>
  <si>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</si>
  <si>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</si>
  <si>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</si>
  <si>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</si>
  <si>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</si>
  <si>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</si>
  <si>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</si>
  <si>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</si>
  <si>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</si>
  <si>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</si>
  <si>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</si>
  <si>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</si>
  <si>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</si>
  <si>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</si>
  <si>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</si>
  <si>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</si>
  <si>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</si>
  <si>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</si>
  <si>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</si>
  <si>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</si>
  <si>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</si>
  <si>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</si>
  <si>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</si>
  <si>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</si>
  <si>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</si>
  <si>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</si>
  <si>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</si>
  <si>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</si>
  <si>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</si>
  <si>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</si>
  <si>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</si>
  <si>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</si>
  <si>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</si>
  <si>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</si>
  <si>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</si>
  <si>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</si>
  <si>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</si>
  <si>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</si>
  <si>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</si>
  <si>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</si>
  <si>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</si>
  <si>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</si>
  <si>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</si>
  <si>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</si>
  <si>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</si>
  <si>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</si>
  <si>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</si>
  <si>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</si>
  <si>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</si>
  <si>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</si>
  <si>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</si>
  <si>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</si>
  <si>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</si>
  <si>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</si>
  <si>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</si>
  <si>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</si>
  <si>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</si>
  <si>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</si>
  <si>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</si>
  <si>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</si>
  <si>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</si>
  <si>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</si>
  <si>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</si>
  <si>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</si>
  <si>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</si>
  <si>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</si>
  <si>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</si>
  <si>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</si>
  <si>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</si>
  <si>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</si>
  <si>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</si>
  <si>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</si>
  <si>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</si>
  <si>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</si>
  <si>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</si>
  <si>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</si>
  <si>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</si>
  <si>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</si>
  <si>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</si>
  <si>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</si>
  <si>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</si>
  <si>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</si>
  <si>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</si>
  <si>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</si>
  <si>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</si>
  <si>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</si>
  <si>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</si>
  <si>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</si>
  <si>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</si>
  <si>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</si>
  <si>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</si>
  <si>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</si>
  <si>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</si>
  <si>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</si>
  <si>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</si>
  <si>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</si>
  <si>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</si>
  <si>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</si>
  <si>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</si>
  <si>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</si>
  <si>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</si>
  <si>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</si>
  <si>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</si>
  <si>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</si>
  <si>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</si>
  <si>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</si>
  <si>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</si>
  <si>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</si>
  <si>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</si>
  <si>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</si>
  <si>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</si>
  <si>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</si>
  <si>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</si>
  <si>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</si>
  <si>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</si>
  <si>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</si>
  <si>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</si>
  <si>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</si>
  <si>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</si>
  <si>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</si>
  <si>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</si>
  <si>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</si>
  <si>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</si>
  <si>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</si>
  <si>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</si>
  <si>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</si>
  <si>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</si>
  <si>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</si>
  <si>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</si>
  <si>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</si>
  <si>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</si>
  <si>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</si>
  <si>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</si>
  <si>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</si>
  <si>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</si>
  <si>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</si>
  <si>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</si>
  <si>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</si>
  <si>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</si>
  <si>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</si>
  <si>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</si>
  <si>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</si>
  <si>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</si>
  <si>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</si>
  <si>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</si>
  <si>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</si>
  <si>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</si>
  <si>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</si>
  <si>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</si>
  <si>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</si>
  <si>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</si>
  <si>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</si>
  <si>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</si>
  <si>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</si>
  <si>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</si>
  <si>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</si>
  <si>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</si>
  <si>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</si>
  <si>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</si>
  <si>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</si>
  <si>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</si>
  <si>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</si>
  <si>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</si>
  <si>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</si>
  <si>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</si>
  <si>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</si>
  <si>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</si>
  <si>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</si>
  <si>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</si>
  <si>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</si>
  <si>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</si>
  <si>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</si>
  <si>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</si>
  <si>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</si>
  <si>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</si>
  <si>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</si>
  <si>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</si>
  <si>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</si>
  <si>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</si>
  <si>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</si>
  <si>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</si>
  <si>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</si>
  <si>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</si>
  <si>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</si>
  <si>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</si>
  <si>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</si>
  <si>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</si>
  <si>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</si>
  <si>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</si>
  <si>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</si>
  <si>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</si>
  <si>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</si>
  <si>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</si>
  <si>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</si>
  <si>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</si>
  <si>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</si>
  <si>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</si>
  <si>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</si>
  <si>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</si>
  <si>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</si>
  <si>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</si>
  <si>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</si>
  <si>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</si>
  <si>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</si>
  <si>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</si>
  <si>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</si>
  <si>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</si>
  <si>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</si>
  <si>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</si>
  <si>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</si>
  <si>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</si>
  <si>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</si>
  <si>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</si>
  <si>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</si>
  <si>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</si>
  <si>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</si>
  <si>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</si>
  <si>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</si>
  <si>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</si>
  <si>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</si>
  <si>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</si>
  <si>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</si>
  <si>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</si>
  <si>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</si>
  <si>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</si>
  <si>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</si>
  <si>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</si>
  <si>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</si>
  <si>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</si>
  <si>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</si>
  <si>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</si>
  <si>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</si>
  <si>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</si>
  <si>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</si>
  <si>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</si>
  <si>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</si>
  <si>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</si>
  <si>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</si>
  <si>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</si>
  <si>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</si>
  <si>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</si>
  <si>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</si>
  <si>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</si>
  <si>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</si>
  <si>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</si>
  <si>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</si>
  <si>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</si>
  <si>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</si>
  <si>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</si>
  <si>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</si>
  <si>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</si>
  <si>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</si>
  <si>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</si>
  <si>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</si>
  <si>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</si>
  <si>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</si>
  <si>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</si>
  <si>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</si>
  <si>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</si>
  <si>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</si>
  <si>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</si>
  <si>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</si>
  <si>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</si>
  <si>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</si>
  <si>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</si>
  <si>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</si>
  <si>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</si>
  <si>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</si>
  <si>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</si>
  <si>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</si>
  <si>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</si>
  <si>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</si>
  <si>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</si>
  <si>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</si>
  <si>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</si>
  <si>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</si>
  <si>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</si>
  <si>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</si>
  <si>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</si>
  <si>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</si>
  <si>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</si>
  <si>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</si>
  <si>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</si>
  <si>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</si>
  <si>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</si>
  <si>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</si>
  <si>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</si>
  <si>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</si>
  <si>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</si>
  <si>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</si>
  <si>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</si>
  <si>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</si>
  <si>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</si>
  <si>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</si>
  <si>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</si>
  <si>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</si>
  <si>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</si>
  <si>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</si>
  <si>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</si>
  <si>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</si>
  <si>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</si>
  <si>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</si>
  <si>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</si>
  <si>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</si>
  <si>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</si>
  <si>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</si>
  <si>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</si>
  <si>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</si>
  <si>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</si>
  <si>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</si>
  <si>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</si>
  <si>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</si>
  <si>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</si>
  <si>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</si>
  <si>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</si>
  <si>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</si>
  <si>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</si>
  <si>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</si>
  <si>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</si>
  <si>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</si>
  <si>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</si>
  <si>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</si>
  <si>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</si>
  <si>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</si>
  <si>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</si>
  <si>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</si>
  <si>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</si>
  <si>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</si>
  <si>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</si>
  <si>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</si>
  <si>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</si>
  <si>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</si>
  <si>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</si>
  <si>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</si>
  <si>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</si>
  <si>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</si>
  <si>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</si>
  <si>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</si>
  <si>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</si>
  <si>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</si>
  <si>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</si>
  <si>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</si>
  <si>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</si>
  <si>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</si>
  <si>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</si>
  <si>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</si>
  <si>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</si>
  <si>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</si>
  <si>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</si>
  <si>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</si>
  <si>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</si>
  <si>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</si>
  <si>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</si>
  <si>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</si>
  <si>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</si>
  <si>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</si>
  <si>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</si>
  <si>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</si>
  <si>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</si>
  <si>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</si>
  <si>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</si>
  <si>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</si>
  <si>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</si>
  <si>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</si>
  <si>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</si>
  <si>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</si>
  <si>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</si>
  <si>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</si>
  <si>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</si>
  <si>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</si>
  <si>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</si>
  <si>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</si>
  <si>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</si>
  <si>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</si>
  <si>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</si>
  <si>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</si>
  <si>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</si>
  <si>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</si>
  <si>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</si>
  <si>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</si>
  <si>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</si>
  <si>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</si>
  <si>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</si>
  <si>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</si>
  <si>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</si>
  <si>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</si>
  <si>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</si>
  <si>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</si>
  <si>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</si>
  <si>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</si>
  <si>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</si>
  <si>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</si>
  <si>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</si>
  <si>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</si>
  <si>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</si>
  <si>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</si>
  <si>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</si>
  <si>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</si>
  <si>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</si>
  <si>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</si>
  <si>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</si>
  <si>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</si>
  <si>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</si>
  <si>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</si>
  <si>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</si>
  <si>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</si>
  <si>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</si>
  <si>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</si>
  <si>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</si>
  <si>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</si>
  <si>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</si>
  <si>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</si>
  <si>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</si>
  <si>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</si>
  <si>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</si>
  <si>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</si>
  <si>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</si>
  <si>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</si>
  <si>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</si>
  <si>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</si>
  <si>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</si>
  <si>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</si>
  <si>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</si>
  <si>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</si>
  <si>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</si>
  <si>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</si>
  <si>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</si>
  <si>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</si>
  <si>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</si>
  <si>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</si>
  <si>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</si>
  <si>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</si>
  <si>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</si>
  <si>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</si>
  <si>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</si>
  <si>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</si>
  <si>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</si>
  <si>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</si>
  <si>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</si>
  <si>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</si>
  <si>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</si>
  <si>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</si>
  <si>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</si>
  <si>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</si>
  <si>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</si>
  <si>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</si>
  <si>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</si>
  <si>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</si>
  <si>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</si>
  <si>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</si>
  <si>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</si>
  <si>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</si>
  <si>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</si>
  <si>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</si>
  <si>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</si>
  <si>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</si>
  <si>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</si>
  <si>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</si>
  <si>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</si>
  <si>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</si>
  <si>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</si>
  <si>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</si>
  <si>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</si>
  <si>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</si>
  <si>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</si>
  <si>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</si>
  <si>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</si>
  <si>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</si>
  <si>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</si>
  <si>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</si>
  <si>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</si>
  <si>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</si>
  <si>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</si>
  <si>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</si>
  <si>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</si>
  <si>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</si>
  <si>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</si>
  <si>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</si>
  <si>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</si>
  <si>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</si>
  <si>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</si>
  <si>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</si>
  <si>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</si>
  <si>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</si>
  <si>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</si>
  <si>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</si>
  <si>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</si>
  <si>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</si>
  <si>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</si>
  <si>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</si>
  <si>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</si>
  <si>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</si>
  <si>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</si>
  <si>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</si>
  <si>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</si>
  <si>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</si>
  <si>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</si>
  <si>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</si>
  <si>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</si>
  <si>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</si>
  <si>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</si>
  <si>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</si>
  <si>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</si>
  <si>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</si>
  <si>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</si>
  <si>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</si>
  <si>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</si>
  <si>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</si>
  <si>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</si>
  <si>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</si>
  <si>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</si>
  <si>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</si>
  <si>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</si>
  <si>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</si>
  <si>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</si>
  <si>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</si>
  <si>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</si>
  <si>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</si>
  <si>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</si>
  <si>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</si>
  <si>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</si>
  <si>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</si>
  <si>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</si>
  <si>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</si>
  <si>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</si>
  <si>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</si>
  <si>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</si>
  <si>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</si>
  <si>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</si>
  <si>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</si>
  <si>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</si>
  <si>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</si>
  <si>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</si>
  <si>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</si>
  <si>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</si>
  <si>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</si>
  <si>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</si>
  <si>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</si>
  <si>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</si>
  <si>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</si>
  <si>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</si>
  <si>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</si>
  <si>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</si>
  <si>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</si>
  <si>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</si>
  <si>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</si>
  <si>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</si>
  <si>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</si>
  <si>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</si>
  <si>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</si>
  <si>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</si>
  <si>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</si>
  <si>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</si>
  <si>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</si>
  <si>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</si>
  <si>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</si>
  <si>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</si>
  <si>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</si>
  <si>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</si>
  <si>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</si>
  <si>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</si>
  <si>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</si>
  <si>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</si>
  <si>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</si>
  <si>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</si>
  <si>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</si>
  <si>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</si>
  <si>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</si>
  <si>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</si>
  <si>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</si>
  <si>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</si>
  <si>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</si>
  <si>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</si>
  <si>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</si>
  <si>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</si>
  <si>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</si>
  <si>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</si>
  <si>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</si>
  <si>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</si>
  <si>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</si>
  <si>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</si>
  <si>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</si>
  <si>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</si>
  <si>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</si>
  <si>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</si>
  <si>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</si>
  <si>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</si>
  <si>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</si>
  <si>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</si>
  <si>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</si>
  <si>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</si>
  <si>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</si>
  <si>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</si>
  <si>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</si>
  <si>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</si>
  <si>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</si>
  <si>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</si>
  <si>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</si>
  <si>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</si>
  <si>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</si>
  <si>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</si>
  <si>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</si>
  <si>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</si>
  <si>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</si>
  <si>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</si>
  <si>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</si>
  <si>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</si>
  <si>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</si>
  <si>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</si>
  <si>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</si>
  <si>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</si>
  <si>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</si>
  <si>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</si>
  <si>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</si>
  <si>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</si>
  <si>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</si>
  <si>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</si>
  <si>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</si>
  <si>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</si>
  <si>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</si>
  <si>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</si>
  <si>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</si>
  <si>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</si>
  <si>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</si>
  <si>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</si>
  <si>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</si>
  <si>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</si>
  <si>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</si>
  <si>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</si>
  <si>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</si>
  <si>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</si>
  <si>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</si>
  <si>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</si>
  <si>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</si>
  <si>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</si>
  <si>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</si>
  <si>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</si>
  <si>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</si>
  <si>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</si>
  <si>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</si>
  <si>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</si>
  <si>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</si>
  <si>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</si>
  <si>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</si>
  <si>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</si>
  <si>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</si>
  <si>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</si>
  <si>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</si>
  <si>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</si>
  <si>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</si>
  <si>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</si>
  <si>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</si>
  <si>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</si>
  <si>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</si>
  <si>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</si>
  <si>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</si>
  <si>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</si>
  <si>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</si>
  <si>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</si>
  <si>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</si>
  <si>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</si>
  <si>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</si>
  <si>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</si>
  <si>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</si>
  <si>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</si>
  <si>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</si>
  <si>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</si>
  <si>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</si>
  <si>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</si>
  <si>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</si>
  <si>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</si>
  <si>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</si>
  <si>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</si>
  <si>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</si>
  <si>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</si>
  <si>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</si>
  <si>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</si>
  <si>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</si>
  <si>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</si>
  <si>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</si>
  <si>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</si>
  <si>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</si>
  <si>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</si>
  <si>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</si>
  <si>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</si>
  <si>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</si>
  <si>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</si>
  <si>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</si>
  <si>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</si>
  <si>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</si>
  <si>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</si>
  <si>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</si>
  <si>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</si>
  <si>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</si>
  <si>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</si>
  <si>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</si>
  <si>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</si>
  <si>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</si>
  <si>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</si>
  <si>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</si>
  <si>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</si>
  <si>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</si>
  <si>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</si>
  <si>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</si>
  <si>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</si>
  <si>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</si>
  <si>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</si>
  <si>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</si>
  <si>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</si>
  <si>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</si>
  <si>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</si>
  <si>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</si>
  <si>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</si>
  <si>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</si>
  <si>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</si>
  <si>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</si>
  <si>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</si>
  <si>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</si>
  <si>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</si>
  <si>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</si>
  <si>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</si>
  <si>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</si>
  <si>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</si>
  <si>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</si>
  <si>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</si>
  <si>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</si>
  <si>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</si>
  <si>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</si>
  <si>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</si>
  <si>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</si>
  <si>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</si>
  <si>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</si>
  <si>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</si>
  <si>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</si>
  <si>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</si>
  <si>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</si>
  <si>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</si>
  <si>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</si>
  <si>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</si>
  <si>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</si>
  <si>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</si>
  <si>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</si>
  <si>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</si>
  <si>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</si>
  <si>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</si>
  <si>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</si>
  <si>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</si>
  <si>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</si>
  <si>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</si>
  <si>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</si>
  <si>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</si>
  <si>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</si>
  <si>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</si>
  <si>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</si>
  <si>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</si>
  <si>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</si>
  <si>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</si>
  <si>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</si>
  <si>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</si>
  <si>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</si>
  <si>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</si>
  <si>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</si>
  <si>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</si>
  <si>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</si>
  <si>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</si>
  <si>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</si>
  <si>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</si>
  <si>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</si>
  <si>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</si>
  <si>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</si>
  <si>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</si>
  <si>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</si>
  <si>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</si>
  <si>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</si>
  <si>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</si>
  <si>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</si>
  <si>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</si>
  <si>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</si>
  <si>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</si>
  <si>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</si>
  <si>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</si>
  <si>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</si>
  <si>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</si>
  <si>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</si>
  <si>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</si>
  <si>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</si>
  <si>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</si>
  <si>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</si>
  <si>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</si>
  <si>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</si>
  <si>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</si>
  <si>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</si>
  <si>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</si>
  <si>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</si>
  <si>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</si>
  <si>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</si>
  <si>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</si>
  <si>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</si>
  <si>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</si>
  <si>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</si>
  <si>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</si>
  <si>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</si>
  <si>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</si>
  <si>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</si>
  <si>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</si>
  <si>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</si>
  <si>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</si>
  <si>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</si>
  <si>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</si>
  <si>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</si>
  <si>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</si>
  <si>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</si>
  <si>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</si>
  <si>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</si>
  <si>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</si>
  <si>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</si>
  <si>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</si>
  <si>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</si>
  <si>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</si>
  <si>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</si>
  <si>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</si>
  <si>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</si>
  <si>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</si>
  <si>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</si>
  <si>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</si>
  <si>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</si>
  <si>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</si>
  <si>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</si>
  <si>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</si>
  <si>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</si>
  <si>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</si>
  <si>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</si>
  <si>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</si>
  <si>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</si>
  <si>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</si>
  <si>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</si>
  <si>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</si>
  <si>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</si>
  <si>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</si>
  <si>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</si>
  <si>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</si>
  <si>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</si>
  <si>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</si>
  <si>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</si>
  <si>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</si>
  <si>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</si>
  <si>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</si>
  <si>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</si>
  <si>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</si>
  <si>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</si>
  <si>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</si>
  <si>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</si>
  <si>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</si>
  <si>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</si>
  <si>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</si>
  <si>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</si>
  <si>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</si>
  <si>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</si>
  <si>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</si>
  <si>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</si>
  <si>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</si>
  <si>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</si>
  <si>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</si>
  <si>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</si>
  <si>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</si>
  <si>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</si>
  <si>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</si>
  <si>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</si>
  <si>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</si>
  <si>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</si>
  <si>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</si>
  <si>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</si>
  <si>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</si>
  <si>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</si>
  <si>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</si>
  <si>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</si>
  <si>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</si>
  <si>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</si>
  <si>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</si>
  <si>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</si>
  <si>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</si>
  <si>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</si>
  <si>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</si>
  <si>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</si>
  <si>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</si>
  <si>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</si>
  <si>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</si>
  <si>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</si>
  <si>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</si>
  <si>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</si>
  <si>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</si>
  <si>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</si>
  <si>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</si>
  <si>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</si>
  <si>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</si>
  <si>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</si>
  <si>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</si>
  <si>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</si>
  <si>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</si>
  <si>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</si>
  <si>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</si>
  <si>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</si>
  <si>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</si>
  <si>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</si>
  <si>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</si>
  <si>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</si>
  <si>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</si>
  <si>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</si>
  <si>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</si>
  <si>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</si>
  <si>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</si>
  <si>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</si>
  <si>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</si>
  <si>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</si>
  <si>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</si>
  <si>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</si>
  <si>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</si>
  <si>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</si>
  <si>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</si>
  <si>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</si>
  <si>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</si>
  <si>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</si>
  <si>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</si>
  <si>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</si>
  <si>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</si>
  <si>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</si>
  <si>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</si>
  <si>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</si>
  <si>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</si>
  <si>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</si>
  <si>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</si>
  <si>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</si>
  <si>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</si>
  <si>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</si>
  <si>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</si>
  <si>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</si>
  <si>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</si>
  <si>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</si>
  <si>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</si>
  <si>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</si>
  <si>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</si>
  <si>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</si>
  <si>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</si>
  <si>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</si>
  <si>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</si>
  <si>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</si>
  <si>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</si>
  <si>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</si>
  <si>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</si>
  <si>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</si>
  <si>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</si>
  <si>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</si>
  <si>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</si>
  <si>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</si>
  <si>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</si>
  <si>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</si>
  <si>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</si>
  <si>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</si>
  <si>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</si>
  <si>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</si>
  <si>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</si>
  <si>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</si>
  <si>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</si>
  <si>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</si>
  <si>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</si>
  <si>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</si>
  <si>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</si>
  <si>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</si>
  <si>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</si>
  <si>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</si>
  <si>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</si>
  <si>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</si>
  <si>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</si>
  <si>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</si>
  <si>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</si>
  <si>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</si>
  <si>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</si>
  <si>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</si>
  <si>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</si>
  <si>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</si>
  <si>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</si>
  <si>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</si>
  <si>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</si>
  <si>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</si>
  <si>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</si>
  <si>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</si>
  <si>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</si>
  <si>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</si>
  <si>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</si>
  <si>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</si>
  <si>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</si>
  <si>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</si>
  <si>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</si>
  <si>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</si>
  <si>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</si>
  <si>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</si>
  <si>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</si>
  <si>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</si>
  <si>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</si>
  <si>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</si>
  <si>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</si>
  <si>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</si>
  <si>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</si>
  <si>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</si>
  <si>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</si>
  <si>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</si>
  <si>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</si>
  <si>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</si>
  <si>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</si>
  <si>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</si>
  <si>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</si>
  <si>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</si>
  <si>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</si>
  <si>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</si>
  <si>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</si>
  <si>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</si>
  <si>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</si>
  <si>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</si>
  <si>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</si>
  <si>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</si>
  <si>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</si>
  <si>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</si>
  <si>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</si>
  <si>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</si>
  <si>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</si>
  <si>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</si>
  <si>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</si>
  <si>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</si>
  <si>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</si>
  <si>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</si>
  <si>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</si>
  <si>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</si>
  <si>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</si>
  <si>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</si>
  <si>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</si>
  <si>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</si>
  <si>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</si>
  <si>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</si>
  <si>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</si>
  <si>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</si>
  <si>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</si>
  <si>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</si>
  <si>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</si>
  <si>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</si>
  <si>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</si>
  <si>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</si>
  <si>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</si>
  <si>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</si>
  <si>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</si>
  <si>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</si>
  <si>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</si>
  <si>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</si>
  <si>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</si>
  <si>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</si>
  <si>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</si>
  <si>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</si>
  <si>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</si>
  <si>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</si>
  <si>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</si>
  <si>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</si>
  <si>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</si>
  <si>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</si>
  <si>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</si>
  <si>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</si>
  <si>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</si>
  <si>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</si>
  <si>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</si>
  <si>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</si>
  <si>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</si>
  <si>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</si>
  <si>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</si>
  <si>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</si>
  <si>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</si>
  <si>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</si>
  <si>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</si>
  <si>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</si>
  <si>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</si>
  <si>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</si>
  <si>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</si>
  <si>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</si>
  <si>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</si>
  <si>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</si>
  <si>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</si>
  <si>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</si>
  <si>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</si>
  <si>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</si>
  <si>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</si>
  <si>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</si>
  <si>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</si>
  <si>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</si>
  <si>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</si>
  <si>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</si>
  <si>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</si>
  <si>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</si>
  <si>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</si>
  <si>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</si>
  <si>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</si>
  <si>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</si>
  <si>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</si>
  <si>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</si>
  <si>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</si>
  <si>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</si>
  <si>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</si>
  <si>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</si>
  <si>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</si>
  <si>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</si>
  <si>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</si>
  <si>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</si>
  <si>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</si>
  <si>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</si>
  <si>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</si>
  <si>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</si>
  <si>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</si>
  <si>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</si>
  <si>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</si>
  <si>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</si>
  <si>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</si>
  <si>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</si>
  <si>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</si>
  <si>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</si>
  <si>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</si>
  <si>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</si>
  <si>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</si>
  <si>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</si>
  <si>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</si>
  <si>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</si>
  <si>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</si>
  <si>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</si>
  <si>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</si>
  <si>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</si>
  <si>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</si>
  <si>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</si>
  <si>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</si>
  <si>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</si>
  <si>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</si>
  <si>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</si>
  <si>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</si>
  <si>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</si>
  <si>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</si>
  <si>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</si>
  <si>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</si>
  <si>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</si>
  <si>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</si>
  <si>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</si>
  <si>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</si>
  <si>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</si>
  <si>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</si>
  <si>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</si>
  <si>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</si>
  <si>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</si>
  <si>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</si>
  <si>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</si>
  <si>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</si>
  <si>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</si>
  <si>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</si>
  <si>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</si>
  <si>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</si>
  <si>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</si>
  <si>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</si>
  <si>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</si>
  <si>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</si>
  <si>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</si>
  <si>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</si>
  <si>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</si>
  <si>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</si>
  <si>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</si>
  <si>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</si>
  <si>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</si>
  <si>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</si>
  <si>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</si>
  <si>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</si>
  <si>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</si>
  <si>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</si>
  <si>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</si>
  <si>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</si>
  <si>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</si>
  <si>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</si>
  <si>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</si>
  <si>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</si>
  <si>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</si>
  <si>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</si>
  <si>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</si>
  <si>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</si>
  <si>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</si>
  <si>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</si>
  <si>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</si>
  <si>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</si>
  <si>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</si>
  <si>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</si>
  <si>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</si>
  <si>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</si>
  <si>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</si>
  <si>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</si>
  <si>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</si>
  <si>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</si>
  <si>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</si>
  <si>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</si>
  <si>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</si>
  <si>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</si>
  <si>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</si>
  <si>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</si>
  <si>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</si>
  <si>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</si>
  <si>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</si>
  <si>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</si>
  <si>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</si>
  <si>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</si>
  <si>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</si>
  <si>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</si>
  <si>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</si>
  <si>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</si>
  <si>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</si>
  <si>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</si>
  <si>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</si>
  <si>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</si>
  <si>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</si>
  <si>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</si>
  <si>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</si>
  <si>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</si>
  <si>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</si>
  <si>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</si>
  <si>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</si>
  <si>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</si>
  <si>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</si>
  <si>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</si>
  <si>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</si>
  <si>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</si>
  <si>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</si>
  <si>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</si>
  <si>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</si>
  <si>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</si>
  <si>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</si>
  <si>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</si>
  <si>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</si>
  <si>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</si>
  <si>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</si>
  <si>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</si>
  <si>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</si>
  <si>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</si>
  <si>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</si>
  <si>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</si>
  <si>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</si>
  <si>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</si>
  <si>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</si>
  <si>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</si>
  <si>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</si>
  <si>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</si>
  <si>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</si>
  <si>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</si>
  <si>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</si>
  <si>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</si>
  <si>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</si>
  <si>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</si>
  <si>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</si>
  <si>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</si>
  <si>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</si>
  <si>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</si>
  <si>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</si>
  <si>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</si>
  <si>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</si>
  <si>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</si>
  <si>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</si>
  <si>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</si>
  <si>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</si>
  <si>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</si>
  <si>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</si>
  <si>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</si>
  <si>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</si>
  <si>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</si>
  <si>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</si>
  <si>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</si>
  <si>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</si>
  <si>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</si>
  <si>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</si>
  <si>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</si>
  <si>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</si>
  <si>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</si>
  <si>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</si>
  <si>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</si>
  <si>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</si>
  <si>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</si>
  <si>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</si>
  <si>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</si>
  <si>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</si>
  <si>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</si>
  <si>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</si>
  <si>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</si>
  <si>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</si>
  <si>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</si>
  <si>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</si>
  <si>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</si>
  <si>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</si>
  <si>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</si>
  <si>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</si>
  <si>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</si>
  <si>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</si>
  <si>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</si>
  <si>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</si>
  <si>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</si>
  <si>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</si>
  <si>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</si>
  <si>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</si>
  <si>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</si>
  <si>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</si>
  <si>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</si>
  <si>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</si>
  <si>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</si>
  <si>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</si>
  <si>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</si>
  <si>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</si>
  <si>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</si>
  <si>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</si>
  <si>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</si>
  <si>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</si>
  <si>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</si>
  <si>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</si>
  <si>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</si>
  <si>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</si>
  <si>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</si>
  <si>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</si>
  <si>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</si>
  <si>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</si>
  <si>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</si>
  <si>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</si>
  <si>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</si>
  <si>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</si>
  <si>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</si>
  <si>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</si>
  <si>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</si>
  <si>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</si>
  <si>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</si>
  <si>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</si>
  <si>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</si>
  <si>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</si>
  <si>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</si>
  <si>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</si>
  <si>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</si>
  <si>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</si>
  <si>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</si>
  <si>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</si>
  <si>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</si>
  <si>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</si>
  <si>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</si>
  <si>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</si>
  <si>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</si>
  <si>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</si>
  <si>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</si>
  <si>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</si>
  <si>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</si>
  <si>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</si>
  <si>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</si>
  <si>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</si>
  <si>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</si>
  <si>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</si>
  <si>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</si>
  <si>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</si>
  <si>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</si>
  <si>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</si>
  <si>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</si>
  <si>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</si>
  <si>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</si>
  <si>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</si>
  <si>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</si>
  <si>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</si>
  <si>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</si>
  <si>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</si>
  <si>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</si>
  <si>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</si>
  <si>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</si>
  <si>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</si>
  <si>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</si>
  <si>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</si>
  <si>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</si>
  <si>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</si>
  <si>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</si>
  <si>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</si>
  <si>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</si>
  <si>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</si>
  <si>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</si>
  <si>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</si>
  <si>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</si>
  <si>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</si>
  <si>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</si>
  <si>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</si>
  <si>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</si>
  <si>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</si>
  <si>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</si>
  <si>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</si>
  <si>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</si>
  <si>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</si>
  <si>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</si>
  <si>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</si>
  <si>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</si>
  <si>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</si>
  <si>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</si>
  <si>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</si>
  <si>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</si>
  <si>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</si>
  <si>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</si>
  <si>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</si>
  <si>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</si>
  <si>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</si>
  <si>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</si>
  <si>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</si>
  <si>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</si>
  <si>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</si>
  <si>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</si>
  <si>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</si>
  <si>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</si>
  <si>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</si>
  <si>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</si>
  <si>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</si>
  <si>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</si>
  <si>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</si>
  <si>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</si>
  <si>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</si>
  <si>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</si>
  <si>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</si>
  <si>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</si>
  <si>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</si>
  <si>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</si>
  <si>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</si>
  <si>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</si>
  <si>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</si>
  <si>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</si>
  <si>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</si>
  <si>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</si>
  <si>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</si>
  <si>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</si>
  <si>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</si>
  <si>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</si>
  <si>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</si>
  <si>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</si>
  <si>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</si>
  <si>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</si>
  <si>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</si>
  <si>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</si>
  <si>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</si>
  <si>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</si>
  <si>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</si>
  <si>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</si>
  <si>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</si>
  <si>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</si>
  <si>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</si>
  <si>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</si>
  <si>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</si>
  <si>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</si>
  <si>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</si>
  <si>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</si>
  <si>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</si>
  <si>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</si>
  <si>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</si>
  <si>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</si>
  <si>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</si>
  <si>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</si>
  <si>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</si>
  <si>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</si>
  <si>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</si>
  <si>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</si>
  <si>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</si>
  <si>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</si>
  <si>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</si>
  <si>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</si>
  <si>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</si>
  <si>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</si>
  <si>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</si>
  <si>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</si>
  <si>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</si>
  <si>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</si>
  <si>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</si>
  <si>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</si>
  <si>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</si>
  <si>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</si>
  <si>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</si>
  <si>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</si>
  <si>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</si>
  <si>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</si>
  <si>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</si>
  <si>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</si>
  <si>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</si>
  <si>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</si>
  <si>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</si>
  <si>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</si>
  <si>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</si>
  <si>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</si>
  <si>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</si>
  <si>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</si>
  <si>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</si>
  <si>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</si>
  <si>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</si>
  <si>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</si>
  <si>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</si>
  <si>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</si>
  <si>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</si>
  <si>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</si>
  <si>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</si>
  <si>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</si>
  <si>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</si>
  <si>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</si>
  <si>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</si>
  <si>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</si>
  <si>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</si>
  <si>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</si>
  <si>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</si>
  <si>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</si>
  <si>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</si>
  <si>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</si>
  <si>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</si>
  <si>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</si>
  <si>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</si>
  <si>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</si>
  <si>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</si>
  <si>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</si>
  <si>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</si>
  <si>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</si>
  <si>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</si>
  <si>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</si>
  <si>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</si>
  <si>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</si>
  <si>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</si>
  <si>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</si>
  <si>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</si>
  <si>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</si>
  <si>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</si>
  <si>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</si>
  <si>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</si>
  <si>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</si>
  <si>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</si>
  <si>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</si>
  <si>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</si>
  <si>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</si>
  <si>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</si>
  <si>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</si>
  <si>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</si>
  <si>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</si>
  <si>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</si>
  <si>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</si>
  <si>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</si>
  <si>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</si>
  <si>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</si>
  <si>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</si>
  <si>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</si>
  <si>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</si>
  <si>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</si>
  <si>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</si>
  <si>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</si>
  <si>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</si>
  <si>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</si>
  <si>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</si>
  <si>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</si>
  <si>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</si>
  <si>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</si>
  <si>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</si>
  <si>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</si>
  <si>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</si>
  <si>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</si>
  <si>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</si>
  <si>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</si>
  <si>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</si>
  <si>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</si>
  <si>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</si>
  <si>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</si>
  <si>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</si>
  <si>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</si>
  <si>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</si>
  <si>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</si>
  <si>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</si>
  <si>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</si>
  <si>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</si>
  <si>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</si>
  <si>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</si>
  <si>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</si>
  <si>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</si>
  <si>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</si>
  <si>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</si>
  <si>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</si>
  <si>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</si>
  <si>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</si>
  <si>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</si>
  <si>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</si>
  <si>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</si>
  <si>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</si>
  <si>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</si>
  <si>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</si>
  <si>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</si>
  <si>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</si>
  <si>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</si>
  <si>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</si>
  <si>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</si>
  <si>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</si>
  <si>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</si>
  <si>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</si>
  <si>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</si>
  <si>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</si>
  <si>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</si>
  <si>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</si>
  <si>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</si>
  <si>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</si>
  <si>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</si>
  <si>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</si>
  <si>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</si>
  <si>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</si>
  <si>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</si>
  <si>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</si>
  <si>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</si>
  <si>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</si>
  <si>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</si>
  <si>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</si>
  <si>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</si>
  <si>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</si>
  <si>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</si>
  <si>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</si>
  <si>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</si>
  <si>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</si>
  <si>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</si>
  <si>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</si>
  <si>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</si>
  <si>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</si>
  <si>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</si>
  <si>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</si>
  <si>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</si>
  <si>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</si>
  <si>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</si>
  <si>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</si>
  <si>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</si>
  <si>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</si>
  <si>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</si>
  <si>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</si>
  <si>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</si>
  <si>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</si>
  <si>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</si>
  <si>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</si>
  <si>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</si>
  <si>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</si>
  <si>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</si>
  <si>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</si>
  <si>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</si>
  <si>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</si>
  <si>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</si>
  <si>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</si>
  <si>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</si>
  <si>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</si>
  <si>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</si>
  <si>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</si>
  <si>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</si>
  <si>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</si>
  <si>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</si>
  <si>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</si>
  <si>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</si>
  <si>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</si>
  <si>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</si>
  <si>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</si>
  <si>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</si>
  <si>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</si>
  <si>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</si>
  <si>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</si>
  <si>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</si>
  <si>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</si>
  <si>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</si>
  <si>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</si>
  <si>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</si>
  <si>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</si>
  <si>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</si>
  <si>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</si>
  <si>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</si>
  <si>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</si>
  <si>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</si>
  <si>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</si>
  <si>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</si>
  <si>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</si>
  <si>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</si>
  <si>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</si>
  <si>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</si>
  <si>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</si>
  <si>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</si>
  <si>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</si>
  <si>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</si>
  <si>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</si>
  <si>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</si>
  <si>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</si>
  <si>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</si>
  <si>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</si>
  <si>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</si>
  <si>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</si>
  <si>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</si>
  <si>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</si>
  <si>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</si>
  <si>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</si>
  <si>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</si>
  <si>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</si>
  <si>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</si>
  <si>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</si>
  <si>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</si>
  <si>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</si>
  <si>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</si>
  <si>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</si>
  <si>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</si>
  <si>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</si>
  <si>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</si>
  <si>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</si>
  <si>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</si>
  <si>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</si>
  <si>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</si>
  <si>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</si>
  <si>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</si>
  <si>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</si>
  <si>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</si>
  <si>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</si>
  <si>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</si>
  <si>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</si>
  <si>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</si>
  <si>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</si>
  <si>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</si>
  <si>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</si>
  <si>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</si>
  <si>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</si>
  <si>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</si>
  <si>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</si>
  <si>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</si>
  <si>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</si>
  <si>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</si>
  <si>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</si>
  <si>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</si>
  <si>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</si>
  <si>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</si>
  <si>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</si>
  <si>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</si>
  <si>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</si>
  <si>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</si>
  <si>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</si>
  <si>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</si>
  <si>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</si>
  <si>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</si>
  <si>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</si>
  <si>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</si>
  <si>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</si>
  <si>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</si>
  <si>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</si>
  <si>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</si>
  <si>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</si>
  <si>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</si>
  <si>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</si>
  <si>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</si>
  <si>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</si>
  <si>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</si>
  <si>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</si>
  <si>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</si>
  <si>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</si>
  <si>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</si>
  <si>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</si>
  <si>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</si>
  <si>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</si>
  <si>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</si>
  <si>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</si>
  <si>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</si>
  <si>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</si>
  <si>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</si>
  <si>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</si>
  <si>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</si>
  <si>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</si>
  <si>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</si>
  <si>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</si>
  <si>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</si>
  <si>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</si>
  <si>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</si>
  <si>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</si>
  <si>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</si>
  <si>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</si>
  <si>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</si>
  <si>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</si>
  <si>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</si>
  <si>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</si>
  <si>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</si>
  <si>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</si>
  <si>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</si>
  <si>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</si>
  <si>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</si>
  <si>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</si>
  <si>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</si>
  <si>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</si>
  <si>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</si>
  <si>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</si>
  <si>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</si>
  <si>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</si>
  <si>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</si>
  <si>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</si>
  <si>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</si>
  <si>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</si>
  <si>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</si>
  <si>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</si>
  <si>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</si>
  <si>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</si>
  <si>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</si>
  <si>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</si>
  <si>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</si>
  <si>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</si>
  <si>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</si>
  <si>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</si>
  <si>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</si>
  <si>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</si>
  <si>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</si>
  <si>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</si>
  <si>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</si>
  <si>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</si>
  <si>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</si>
  <si>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</si>
  <si>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</si>
  <si>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</si>
  <si>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</si>
  <si>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</si>
  <si>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</si>
  <si>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</si>
  <si>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</si>
  <si>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</si>
  <si>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</si>
  <si>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</si>
  <si>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</si>
  <si>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</si>
  <si>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</si>
  <si>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</si>
  <si>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</si>
  <si>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</si>
  <si>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</si>
  <si>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</si>
  <si>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</si>
  <si>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</si>
  <si>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</si>
  <si>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</si>
  <si>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</si>
  <si>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</si>
  <si>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</si>
  <si>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</si>
  <si>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</si>
  <si>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</si>
  <si>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</si>
  <si>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</si>
  <si>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</si>
  <si>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</si>
  <si>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</si>
  <si>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</si>
  <si>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</si>
  <si>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</si>
  <si>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</si>
  <si>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</si>
  <si>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</si>
  <si>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</si>
  <si>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</si>
  <si>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</si>
  <si>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</si>
  <si>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</si>
  <si>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</si>
  <si>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</si>
  <si>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</si>
  <si>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</si>
  <si>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</si>
  <si>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</si>
  <si>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</si>
  <si>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</si>
  <si>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</si>
  <si>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</si>
  <si>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</si>
  <si>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</si>
  <si>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</si>
  <si>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</si>
  <si>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</si>
  <si>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</si>
  <si>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</si>
  <si>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</si>
  <si>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</si>
  <si>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</si>
  <si>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</si>
  <si>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</si>
  <si>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</si>
  <si>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</si>
  <si>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</si>
  <si>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</si>
  <si>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</si>
  <si>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</si>
  <si>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</si>
  <si>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</si>
  <si>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</si>
  <si>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</si>
  <si>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</si>
  <si>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</si>
  <si>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</si>
  <si>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</si>
  <si>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</si>
  <si>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</si>
  <si>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</si>
  <si>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</si>
  <si>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</si>
  <si>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</si>
  <si>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</si>
  <si>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</si>
  <si>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</si>
  <si>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</si>
  <si>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</si>
  <si>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</si>
  <si>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</si>
  <si>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</si>
  <si>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</si>
  <si>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</si>
  <si>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</si>
  <si>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</si>
  <si>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</si>
  <si>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</si>
  <si>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</si>
  <si>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</si>
  <si>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</si>
  <si>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</si>
  <si>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</si>
  <si>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</si>
  <si>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</si>
  <si>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</si>
  <si>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</si>
  <si>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</si>
  <si>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</si>
  <si>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</si>
  <si>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</si>
  <si>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</si>
  <si>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</si>
  <si>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</si>
  <si>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</si>
  <si>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</si>
  <si>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</si>
  <si>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</si>
  <si>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</si>
  <si>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</si>
  <si>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</si>
  <si>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</si>
  <si>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</si>
  <si>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</si>
  <si>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</si>
  <si>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</si>
  <si>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</si>
  <si>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</si>
  <si>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</si>
  <si>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</si>
  <si>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</si>
  <si>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</si>
  <si>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</si>
  <si>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</si>
  <si>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</si>
  <si>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</si>
  <si>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</si>
  <si>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</si>
  <si>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</si>
  <si>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</si>
  <si>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</si>
  <si>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</si>
  <si>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</si>
  <si>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</si>
  <si>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</si>
  <si>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</si>
  <si>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</si>
  <si>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</si>
  <si>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</si>
  <si>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</si>
  <si>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</si>
  <si>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</si>
  <si>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</si>
  <si>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</si>
  <si>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</si>
  <si>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</si>
  <si>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</si>
  <si>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</si>
  <si>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</si>
  <si>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</si>
  <si>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</si>
  <si>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</si>
  <si>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</si>
  <si>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</si>
  <si>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</si>
  <si>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</si>
  <si>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</si>
  <si>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</si>
  <si>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</si>
  <si>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</si>
  <si>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</si>
  <si>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</si>
  <si>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</si>
  <si>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</si>
  <si>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</si>
  <si>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</si>
  <si>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</si>
  <si>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</si>
  <si>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</si>
  <si>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</si>
  <si>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</si>
  <si>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</si>
  <si>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</si>
  <si>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</si>
  <si>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</si>
  <si>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</si>
  <si>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</si>
  <si>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</si>
  <si>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</si>
  <si>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</si>
  <si>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</si>
  <si>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</si>
  <si>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</si>
  <si>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</si>
  <si>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</si>
  <si>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</si>
  <si>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</si>
  <si>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</si>
  <si>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</si>
  <si>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</si>
  <si>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</si>
  <si>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</si>
  <si>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</si>
  <si>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</si>
  <si>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</si>
  <si>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</si>
  <si>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</si>
  <si>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</si>
  <si>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</si>
  <si>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</si>
  <si>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</si>
  <si>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</si>
  <si>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</si>
  <si>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</si>
  <si>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</si>
  <si>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</si>
  <si>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</si>
  <si>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</si>
  <si>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</si>
  <si>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</si>
  <si>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</si>
  <si>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</si>
  <si>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</si>
  <si>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</si>
  <si>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</si>
  <si>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</si>
  <si>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</si>
  <si>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</si>
  <si>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</si>
  <si>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</si>
  <si>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</si>
  <si>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</si>
  <si>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</si>
  <si>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</si>
  <si>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</si>
  <si>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</si>
  <si>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</si>
  <si>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</si>
  <si>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</si>
  <si>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</si>
  <si>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</si>
  <si>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</si>
  <si>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</si>
  <si>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</si>
  <si>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</si>
  <si>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</si>
  <si>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</si>
  <si>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</si>
  <si>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</si>
  <si>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</si>
  <si>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</si>
  <si>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</si>
  <si>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</si>
  <si>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</si>
  <si>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</si>
  <si>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</si>
  <si>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</si>
  <si>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</si>
  <si>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</si>
  <si>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</si>
  <si>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</si>
  <si>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</si>
  <si>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</si>
  <si>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</si>
  <si>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</si>
  <si>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</si>
  <si>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</si>
  <si>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</si>
  <si>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</si>
  <si>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</si>
  <si>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</si>
  <si>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</si>
  <si>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</si>
  <si>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</si>
  <si>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</si>
  <si>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</si>
  <si>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</si>
  <si>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</si>
  <si>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</si>
  <si>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</si>
  <si>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</si>
  <si>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</si>
  <si>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</si>
  <si>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</si>
  <si>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</si>
  <si>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</si>
  <si>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</si>
  <si>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</si>
  <si>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</si>
  <si>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</si>
  <si>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</si>
  <si>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</si>
  <si>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</si>
  <si>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</si>
  <si>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</si>
  <si>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</si>
  <si>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</si>
  <si>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</si>
  <si>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</si>
  <si>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</si>
  <si>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</si>
  <si>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</si>
  <si>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</si>
  <si>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</si>
  <si>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</si>
  <si>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</si>
  <si>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</si>
  <si>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</si>
  <si>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</si>
  <si>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</si>
  <si>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</si>
  <si>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</si>
  <si>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</si>
  <si>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</si>
  <si>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</si>
  <si>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</si>
  <si>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</si>
  <si>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</si>
  <si>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</si>
  <si>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</si>
  <si>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</si>
  <si>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</si>
  <si>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</si>
  <si>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</si>
  <si>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</si>
  <si>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</si>
  <si>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</si>
  <si>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</si>
  <si>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</si>
  <si>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</si>
  <si>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</si>
  <si>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</si>
  <si>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</si>
  <si>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</si>
  <si>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</si>
  <si>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</si>
  <si>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</si>
  <si>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</si>
  <si>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</si>
  <si>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</si>
  <si>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</si>
  <si>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</si>
  <si>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</si>
  <si>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</si>
  <si>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</si>
  <si>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</si>
  <si>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</si>
  <si>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</si>
  <si>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</si>
  <si>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</si>
  <si>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</si>
  <si>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</si>
  <si>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</si>
  <si>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</si>
  <si>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</si>
  <si>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</si>
  <si>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</si>
  <si>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</si>
  <si>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</si>
  <si>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</si>
  <si>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</si>
  <si>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</si>
  <si>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</si>
  <si>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</si>
  <si>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</si>
  <si>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</si>
  <si>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</si>
  <si>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</si>
  <si>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</si>
  <si>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</si>
  <si>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</si>
  <si>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</si>
  <si>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</si>
  <si>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</si>
  <si>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</si>
  <si>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</si>
  <si>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</si>
  <si>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</si>
  <si>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</si>
  <si>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</si>
  <si>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</si>
  <si>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</si>
  <si>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</si>
  <si>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</si>
  <si>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</si>
  <si>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</si>
  <si>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</si>
  <si>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</si>
  <si>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</si>
  <si>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</si>
  <si>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</si>
  <si>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</si>
  <si>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</si>
  <si>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</si>
  <si>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</si>
  <si>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</si>
  <si>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</si>
  <si>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</si>
  <si>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</si>
  <si>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</si>
  <si>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</si>
  <si>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</si>
  <si>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</si>
  <si>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</si>
  <si>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</si>
  <si>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</si>
  <si>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</si>
  <si>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</si>
  <si>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</si>
  <si>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</si>
  <si>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</si>
  <si>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</si>
  <si>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</si>
  <si>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</si>
  <si>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</si>
  <si>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</si>
  <si>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</si>
  <si>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</si>
  <si>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</si>
  <si>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</si>
  <si>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</si>
  <si>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</si>
  <si>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</si>
  <si>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</si>
  <si>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</si>
  <si>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</si>
  <si>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</si>
  <si>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</si>
  <si>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</si>
  <si>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</si>
  <si>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</si>
  <si>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</si>
  <si>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</si>
  <si>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</si>
  <si>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</si>
  <si>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</si>
  <si>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</si>
  <si>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</si>
  <si>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</si>
  <si>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</si>
  <si>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</si>
  <si>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</si>
  <si>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</si>
  <si>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</si>
  <si>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</si>
  <si>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</si>
  <si>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</si>
  <si>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</si>
  <si>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</si>
  <si>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</si>
  <si>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</si>
  <si>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</si>
  <si>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</si>
  <si>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</si>
  <si>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</si>
  <si>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</si>
  <si>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</si>
  <si>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</si>
  <si>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</si>
  <si>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</si>
  <si>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</si>
  <si>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</si>
  <si>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</si>
  <si>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</si>
  <si>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</si>
  <si>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</si>
  <si>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</si>
  <si>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</si>
  <si>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</si>
  <si>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</si>
  <si>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</si>
  <si>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</si>
  <si>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</si>
  <si>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</si>
  <si>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</si>
  <si>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</si>
  <si>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</si>
  <si>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</si>
  <si>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</si>
  <si>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</si>
  <si>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</si>
  <si>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</si>
  <si>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</si>
  <si>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</si>
  <si>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</si>
  <si>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</si>
  <si>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</si>
  <si>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</si>
  <si>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</si>
  <si>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</si>
  <si>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</si>
  <si>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</si>
  <si>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</si>
  <si>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</si>
  <si>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</si>
  <si>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</si>
  <si>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</si>
  <si>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</si>
  <si>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</si>
  <si>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</si>
  <si>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</si>
  <si>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</si>
  <si>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</si>
  <si>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</si>
  <si>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</si>
  <si>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</si>
  <si>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</si>
  <si>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</si>
  <si>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</si>
  <si>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</si>
  <si>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</si>
  <si>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</si>
  <si>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</si>
  <si>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</si>
  <si>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</si>
  <si>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</si>
  <si>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</si>
  <si>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</si>
  <si>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</si>
  <si>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</si>
  <si>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</si>
  <si>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</si>
  <si>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</si>
  <si>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</si>
  <si>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</si>
  <si>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</si>
  <si>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</si>
  <si>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</si>
  <si>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</si>
  <si>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</si>
  <si>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</si>
  <si>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</si>
  <si>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</si>
  <si>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</si>
  <si>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</si>
  <si>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</si>
  <si>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</si>
  <si>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</si>
  <si>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</si>
  <si>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</si>
  <si>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</si>
  <si>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</si>
  <si>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</si>
  <si>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</si>
  <si>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</si>
  <si>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</si>
  <si>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</si>
  <si>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</si>
  <si>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</si>
  <si>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</si>
  <si>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</si>
  <si>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</si>
  <si>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</si>
  <si>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</si>
  <si>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</si>
  <si>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</si>
  <si>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</si>
  <si>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</si>
  <si>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</si>
  <si>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</si>
  <si>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</si>
  <si>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</si>
  <si>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</si>
  <si>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</si>
  <si>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</si>
  <si>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</si>
  <si>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</si>
  <si>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</si>
  <si>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</si>
  <si>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</si>
  <si>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</si>
  <si>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</si>
  <si>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</si>
  <si>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</si>
  <si>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</si>
  <si>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</si>
  <si>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</si>
  <si>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</si>
  <si>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</si>
  <si>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</si>
  <si>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</si>
  <si>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</si>
  <si>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</si>
  <si>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</si>
  <si>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</si>
  <si>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</si>
  <si>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</si>
  <si>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</si>
  <si>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</si>
  <si>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</si>
  <si>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</si>
  <si>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</si>
  <si>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</si>
  <si>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</si>
  <si>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</si>
  <si>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</si>
  <si>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</si>
  <si>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</si>
  <si>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</si>
  <si>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</si>
  <si>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</si>
  <si>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</si>
  <si>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</si>
  <si>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</si>
  <si>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</si>
  <si>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</si>
  <si>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</si>
  <si>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</si>
  <si>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</si>
  <si>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</si>
  <si>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</si>
  <si>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</si>
  <si>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</si>
  <si>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</si>
  <si>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</si>
  <si>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</si>
  <si>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</si>
  <si>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</si>
  <si>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</si>
  <si>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</si>
  <si>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</si>
  <si>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</si>
  <si>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</si>
  <si>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</si>
  <si>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</si>
  <si>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</si>
  <si>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</si>
  <si>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</si>
  <si>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</si>
  <si>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</si>
  <si>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</si>
  <si>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</si>
  <si>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</si>
  <si>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</si>
  <si>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</si>
  <si>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</si>
  <si>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</si>
  <si>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</si>
  <si>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</si>
  <si>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</si>
  <si>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</si>
  <si>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</si>
  <si>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</si>
  <si>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</si>
  <si>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</si>
  <si>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</si>
  <si>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</si>
  <si>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</si>
  <si>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</si>
  <si>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</si>
  <si>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</si>
  <si>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</si>
  <si>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</si>
  <si>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</si>
  <si>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</si>
  <si>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</si>
  <si>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</si>
  <si>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</si>
  <si>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</si>
  <si>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</si>
  <si>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</si>
  <si>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</si>
  <si>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</si>
  <si>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</si>
  <si>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</si>
  <si>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</si>
  <si>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</si>
  <si>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</si>
  <si>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</si>
  <si>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</si>
  <si>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</si>
  <si>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</si>
  <si>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</si>
  <si>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</si>
  <si>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</si>
  <si>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</si>
  <si>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</si>
  <si>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</si>
  <si>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</si>
  <si>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</si>
  <si>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</si>
  <si>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</si>
  <si>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</si>
  <si>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</si>
  <si>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</si>
  <si>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</si>
  <si>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</si>
  <si>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</si>
  <si>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</si>
  <si>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</si>
  <si>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</si>
  <si>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</si>
  <si>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</si>
  <si>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</si>
  <si>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</si>
  <si>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</si>
  <si>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</si>
  <si>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</si>
  <si>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</si>
  <si>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</si>
  <si>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</si>
  <si>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</si>
  <si>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</si>
  <si>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</si>
  <si>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</si>
  <si>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</si>
  <si>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</si>
  <si>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</si>
  <si>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</si>
  <si>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</si>
  <si>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</si>
  <si>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</si>
  <si>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</si>
  <si>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</si>
  <si>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</si>
  <si>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</si>
  <si>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</si>
  <si>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</si>
  <si>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</si>
  <si>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</si>
  <si>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</si>
  <si>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</si>
  <si>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</si>
  <si>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</si>
  <si>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</si>
  <si>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</si>
  <si>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</si>
  <si>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</si>
  <si>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</si>
  <si>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</si>
  <si>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</si>
  <si>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</si>
  <si>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</si>
  <si>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</si>
  <si>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</si>
  <si>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</si>
  <si>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</si>
  <si>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</si>
  <si>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</si>
  <si>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</si>
  <si>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</si>
  <si>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</si>
  <si>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</si>
  <si>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</si>
  <si>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</si>
  <si>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</si>
  <si>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</si>
  <si>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</si>
  <si>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</si>
  <si>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</si>
  <si>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</si>
  <si>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</si>
  <si>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</si>
  <si>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</si>
  <si>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</si>
  <si>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</si>
  <si>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</si>
  <si>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</si>
  <si>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</si>
  <si>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</si>
  <si>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</si>
  <si>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</si>
  <si>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</si>
  <si>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</si>
  <si>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</si>
  <si>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</si>
  <si>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</si>
  <si>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</si>
  <si>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</si>
  <si>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</si>
  <si>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</si>
  <si>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</si>
  <si>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</si>
  <si>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</si>
  <si>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</si>
  <si>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</si>
  <si>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</si>
  <si>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</si>
  <si>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</si>
  <si>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</si>
  <si>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</si>
  <si>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</si>
  <si>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</si>
  <si>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</si>
  <si>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</si>
  <si>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</si>
  <si>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</si>
  <si>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</si>
  <si>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</si>
  <si>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</si>
  <si>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</si>
  <si>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</si>
  <si>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</si>
  <si>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</si>
  <si>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</si>
  <si>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</si>
  <si>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</si>
  <si>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</si>
  <si>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</si>
  <si>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</si>
  <si>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</si>
  <si>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</si>
  <si>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</si>
  <si>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</si>
  <si>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</si>
  <si>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</si>
  <si>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</si>
  <si>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</si>
  <si>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</si>
  <si>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</si>
  <si>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</si>
  <si>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</si>
  <si>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</si>
  <si>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</si>
  <si>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</si>
  <si>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</si>
  <si>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</si>
  <si>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</si>
  <si>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</si>
  <si>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</si>
  <si>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</si>
  <si>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</si>
  <si>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</si>
  <si>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</si>
  <si>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</si>
  <si>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</si>
  <si>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</si>
  <si>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</si>
  <si>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</si>
  <si>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</si>
  <si>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</si>
  <si>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</si>
  <si>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</si>
  <si>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</si>
  <si>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</si>
  <si>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</si>
  <si>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</si>
  <si>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</si>
  <si>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</si>
  <si>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</si>
  <si>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</si>
  <si>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</si>
  <si>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</si>
  <si>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</si>
  <si>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</si>
  <si>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</si>
  <si>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</si>
  <si>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</si>
  <si>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</si>
  <si>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</si>
  <si>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</si>
  <si>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</si>
  <si>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</si>
  <si>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</si>
  <si>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</si>
  <si>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</si>
  <si>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</si>
  <si>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</si>
  <si>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</si>
  <si>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</si>
  <si>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</si>
  <si>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</si>
  <si>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</si>
  <si>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</si>
  <si>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</si>
  <si>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</si>
  <si>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</si>
  <si>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</si>
  <si>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</si>
  <si>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</si>
  <si>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</si>
  <si>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</si>
  <si>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</si>
  <si>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</si>
  <si>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</si>
  <si>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</si>
  <si>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</si>
  <si>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</si>
  <si>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</si>
  <si>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</si>
  <si>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</si>
  <si>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</si>
  <si>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</si>
  <si>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</si>
  <si>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</si>
  <si>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</si>
  <si>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</si>
  <si>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</si>
  <si>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</si>
  <si>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</si>
  <si>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</si>
  <si>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</si>
  <si>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</si>
  <si>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</si>
  <si>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</si>
  <si>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</si>
  <si>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</si>
  <si>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</si>
  <si>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</si>
  <si>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</si>
  <si>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</si>
  <si>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</si>
  <si>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</si>
  <si>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</si>
  <si>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</si>
  <si>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</si>
  <si>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</si>
  <si>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</si>
  <si>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</si>
  <si>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</si>
  <si>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</si>
  <si>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</si>
  <si>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</si>
  <si>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</si>
  <si>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</si>
  <si>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</si>
  <si>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</si>
  <si>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</si>
  <si>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</si>
  <si>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</si>
  <si>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</si>
  <si>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</si>
  <si>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</si>
  <si>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</si>
  <si>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</si>
  <si>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</si>
  <si>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</si>
  <si>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</si>
  <si>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</si>
  <si>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</si>
  <si>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</si>
  <si>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</si>
  <si>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</si>
  <si>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</si>
  <si>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</si>
  <si>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</si>
  <si>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</si>
  <si>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</si>
  <si>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</si>
  <si>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</si>
  <si>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</si>
  <si>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</si>
  <si>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</si>
  <si>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</si>
  <si>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</si>
  <si>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</si>
  <si>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</si>
  <si>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</si>
  <si>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</si>
  <si>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</si>
  <si>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</si>
  <si>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</si>
  <si>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</si>
  <si>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</si>
  <si>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</si>
  <si>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</si>
  <si>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</si>
  <si>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</si>
  <si>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</si>
  <si>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</si>
  <si>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</si>
  <si>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</si>
  <si>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</si>
  <si>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</si>
  <si>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</si>
  <si>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</si>
  <si>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</si>
  <si>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</si>
  <si>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</si>
  <si>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</si>
  <si>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</si>
  <si>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</si>
  <si>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</si>
  <si>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</si>
  <si>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</si>
  <si>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</si>
  <si>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</si>
  <si>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</si>
  <si>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</si>
  <si>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</si>
  <si>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</si>
  <si>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</si>
  <si>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</si>
  <si>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</si>
  <si>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</si>
  <si>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</si>
  <si>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</si>
  <si>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</si>
  <si>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</si>
  <si>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</si>
  <si>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</si>
  <si>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</si>
  <si>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</si>
  <si>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</si>
  <si>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</si>
  <si>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</si>
  <si>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</si>
  <si>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</si>
  <si>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</si>
  <si>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</si>
  <si>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</si>
  <si>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</si>
  <si>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</si>
  <si>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</si>
  <si>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</si>
  <si>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</si>
  <si>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</si>
  <si>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</si>
  <si>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</si>
  <si>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</si>
  <si>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</si>
  <si>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</si>
  <si>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</si>
  <si>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</si>
  <si>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</si>
  <si>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</si>
  <si>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</si>
  <si>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</si>
  <si>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</si>
  <si>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</si>
  <si>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</si>
  <si>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</si>
  <si>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</si>
  <si>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</si>
  <si>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</si>
  <si>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</si>
  <si>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</si>
  <si>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</si>
  <si>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</si>
  <si>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</si>
  <si>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</si>
  <si>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</si>
  <si>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</si>
  <si>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</si>
  <si>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</si>
  <si>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</si>
  <si>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</si>
  <si>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</si>
  <si>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</si>
  <si>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</si>
  <si>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</si>
  <si>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</si>
  <si>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</si>
  <si>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</si>
  <si>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</si>
  <si>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</si>
  <si>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</si>
  <si>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</si>
  <si>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</si>
  <si>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</si>
  <si>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</si>
  <si>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</si>
  <si>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</si>
  <si>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</si>
  <si>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</si>
  <si>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</si>
  <si>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</si>
  <si>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</si>
  <si>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</si>
  <si>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</si>
  <si>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</si>
  <si>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</si>
  <si>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</si>
  <si>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</si>
  <si>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</si>
  <si>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</si>
  <si>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</si>
  <si>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</si>
  <si>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</si>
  <si>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</si>
  <si>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</si>
  <si>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</si>
  <si>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</si>
  <si>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</si>
  <si>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</si>
  <si>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</si>
  <si>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</si>
  <si>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</si>
  <si>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</si>
  <si>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</si>
  <si>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</si>
  <si>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</si>
  <si>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</si>
  <si>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</si>
  <si>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</si>
  <si>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</si>
  <si>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</si>
  <si>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</si>
  <si>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</si>
  <si>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</si>
  <si>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</si>
  <si>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</si>
  <si>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</si>
  <si>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</si>
  <si>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</si>
  <si>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</si>
  <si>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</si>
  <si>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</si>
  <si>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</si>
  <si>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</si>
  <si>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</si>
  <si>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</si>
  <si>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</si>
  <si>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</si>
  <si>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</si>
  <si>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</si>
  <si>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</si>
  <si>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</si>
  <si>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</si>
  <si>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</si>
  <si>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</si>
  <si>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</si>
  <si>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</si>
  <si>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</si>
  <si>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</si>
  <si>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</si>
  <si>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</si>
  <si>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</si>
  <si>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</si>
  <si>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</si>
  <si>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</si>
  <si>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</si>
  <si>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</si>
  <si>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</si>
  <si>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</si>
  <si>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</si>
  <si>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</si>
  <si>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</si>
  <si>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</si>
  <si>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</si>
  <si>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</si>
  <si>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</si>
  <si>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</si>
  <si>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</si>
  <si>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</si>
  <si>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</si>
  <si>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</si>
  <si>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</si>
  <si>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</si>
  <si>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</si>
  <si>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</si>
  <si>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</si>
  <si>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</si>
  <si>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</si>
  <si>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</si>
  <si>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</si>
  <si>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</si>
  <si>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</si>
  <si>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</si>
  <si>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</si>
  <si>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</si>
  <si>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</si>
  <si>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</si>
  <si>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</si>
  <si>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</si>
  <si>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</si>
  <si>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</si>
  <si>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</si>
  <si>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</si>
  <si>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</si>
  <si>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</si>
  <si>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</si>
  <si>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</si>
  <si>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</si>
  <si>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</si>
  <si>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</si>
  <si>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</si>
  <si>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</si>
  <si>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</si>
  <si>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</si>
  <si>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</si>
  <si>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</si>
  <si>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</si>
  <si>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</si>
  <si>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</si>
  <si>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</si>
  <si>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</si>
  <si>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</si>
  <si>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</si>
  <si>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</si>
  <si>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</si>
  <si>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</si>
  <si>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</si>
  <si>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</si>
  <si>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</si>
  <si>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</si>
  <si>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</si>
  <si>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</si>
  <si>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</si>
  <si>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</si>
  <si>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</si>
  <si>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</si>
  <si>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</si>
  <si>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</si>
  <si>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</si>
  <si>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</si>
  <si>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</si>
  <si>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</si>
  <si>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</si>
  <si>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</si>
  <si>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</si>
  <si>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</si>
  <si>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</si>
  <si>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</si>
  <si>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</si>
  <si>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</si>
  <si>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</si>
  <si>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</si>
  <si>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</si>
  <si>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</si>
  <si>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</si>
  <si>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</si>
  <si>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</si>
  <si>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</si>
  <si>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</si>
  <si>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</si>
  <si>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</si>
  <si>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</si>
  <si>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</si>
  <si>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</si>
  <si>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</si>
  <si>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</si>
  <si>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</si>
  <si>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</si>
  <si>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</si>
  <si>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</si>
  <si>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</si>
  <si>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</si>
  <si>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</si>
  <si>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</si>
  <si>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</si>
  <si>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</si>
  <si>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</si>
  <si>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</si>
  <si>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</si>
  <si>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</si>
  <si>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</si>
  <si>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</si>
  <si>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</si>
  <si>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</si>
  <si>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</si>
  <si>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</si>
  <si>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</si>
  <si>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</si>
  <si>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</si>
  <si>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</si>
  <si>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</si>
  <si>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</si>
  <si>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</si>
  <si>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</si>
  <si>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</si>
  <si>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</si>
  <si>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</si>
  <si>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</si>
  <si>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</si>
  <si>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</si>
  <si>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</si>
  <si>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</si>
  <si>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</si>
  <si>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</si>
  <si>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</si>
  <si>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</si>
  <si>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</si>
  <si>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</si>
  <si>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</si>
  <si>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</si>
  <si>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</si>
  <si>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</si>
  <si>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</si>
  <si>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</si>
  <si>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</si>
  <si>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</si>
  <si>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</si>
  <si>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</si>
  <si>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</si>
  <si>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</si>
  <si>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</si>
  <si>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</si>
  <si>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</si>
  <si>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</si>
  <si>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</si>
  <si>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</si>
  <si>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</si>
  <si>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</si>
  <si>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</si>
  <si>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</si>
  <si>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</si>
  <si>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</si>
  <si>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</si>
  <si>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</si>
  <si>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</si>
  <si>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</si>
  <si>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</si>
  <si>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</si>
  <si>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</si>
  <si>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</si>
  <si>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</si>
  <si>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</si>
  <si>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</si>
  <si>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</si>
  <si>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</si>
  <si>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</si>
  <si>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</si>
  <si>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</si>
  <si>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</si>
  <si>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</si>
  <si>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</si>
  <si>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</si>
  <si>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</si>
  <si>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</si>
  <si>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</si>
  <si>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</si>
  <si>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</si>
  <si>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</si>
  <si>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</si>
  <si>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</si>
  <si>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</si>
  <si>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</si>
  <si>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</si>
  <si>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</si>
  <si>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</si>
  <si>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</si>
  <si>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</si>
  <si>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</si>
  <si>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</si>
  <si>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</si>
  <si>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</si>
  <si>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</si>
  <si>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</si>
  <si>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</si>
  <si>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</si>
  <si>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</si>
  <si>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</si>
  <si>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</si>
  <si>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</si>
  <si>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</si>
  <si>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</si>
  <si>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</si>
  <si>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</si>
  <si>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</si>
  <si>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</si>
  <si>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</si>
  <si>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</si>
  <si>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</si>
  <si>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</si>
  <si>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</si>
  <si>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</si>
  <si>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</si>
  <si>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</si>
  <si>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</si>
  <si>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</si>
  <si>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</si>
  <si>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</si>
  <si>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</si>
  <si>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</si>
  <si>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</si>
  <si>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</si>
  <si>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</si>
  <si>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</si>
  <si>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</si>
  <si>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</si>
  <si>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</si>
  <si>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</si>
  <si>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</si>
  <si>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</si>
  <si>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</si>
  <si>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</si>
  <si>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</si>
  <si>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</si>
  <si>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</si>
  <si>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</si>
  <si>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</si>
  <si>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</si>
  <si>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</si>
  <si>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</si>
  <si>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</si>
  <si>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</si>
  <si>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</si>
  <si>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</si>
  <si>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</si>
  <si>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</si>
  <si>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</si>
  <si>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</si>
  <si>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</si>
  <si>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</si>
  <si>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</si>
  <si>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</si>
  <si>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</si>
  <si>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</si>
  <si>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</si>
  <si>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</si>
  <si>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</si>
  <si>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</si>
  <si>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</si>
  <si>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</si>
  <si>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</si>
  <si>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</si>
  <si>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</si>
  <si>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</si>
  <si>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</si>
  <si>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</si>
  <si>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</si>
  <si>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</si>
  <si>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</si>
  <si>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</si>
  <si>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</si>
  <si>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</si>
  <si>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</si>
  <si>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</si>
  <si>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</si>
  <si>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</si>
  <si>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</si>
  <si>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</si>
  <si>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</si>
  <si>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</si>
  <si>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</si>
  <si>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</si>
  <si>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</si>
  <si>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</si>
  <si>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</si>
  <si>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</si>
  <si>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</si>
  <si>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</si>
  <si>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</si>
  <si>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</si>
  <si>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</si>
  <si>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</si>
  <si>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</si>
  <si>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</si>
  <si>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</si>
  <si>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</si>
  <si>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</si>
  <si>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</si>
  <si>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</si>
  <si>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</si>
  <si>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</si>
  <si>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</si>
  <si>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</si>
  <si>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</si>
  <si>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</si>
  <si>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</si>
  <si>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</si>
  <si>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</si>
  <si>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</si>
  <si>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</si>
  <si>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</si>
  <si>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</si>
  <si>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</si>
  <si>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</si>
  <si>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</si>
  <si>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</si>
  <si>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</si>
  <si>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</si>
  <si>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</si>
  <si>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</si>
  <si>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</si>
  <si>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</si>
  <si>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</si>
  <si>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</si>
  <si>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</si>
  <si>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</si>
  <si>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</si>
  <si>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</si>
  <si>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</si>
  <si>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</si>
  <si>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</si>
  <si>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</si>
  <si>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</si>
  <si>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</si>
  <si>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</si>
  <si>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</si>
  <si>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</si>
  <si>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</si>
  <si>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</si>
  <si>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</si>
  <si>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</si>
  <si>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</si>
  <si>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</si>
  <si>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</si>
  <si>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</si>
  <si>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</si>
  <si>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</si>
  <si>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</si>
  <si>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</si>
  <si>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</si>
  <si>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</si>
  <si>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</si>
  <si>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</si>
  <si>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</si>
  <si>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</si>
  <si>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</si>
  <si>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</si>
  <si>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</si>
  <si>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</si>
  <si>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</si>
  <si>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</si>
  <si>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</si>
  <si>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</si>
  <si>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</si>
  <si>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</si>
  <si>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</si>
  <si>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</si>
  <si>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</si>
  <si>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</si>
  <si>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</si>
  <si>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</si>
  <si>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</si>
  <si>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</si>
  <si>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</si>
  <si>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</si>
  <si>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</si>
  <si>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</si>
  <si>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</si>
  <si>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</si>
  <si>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</si>
  <si>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</si>
  <si>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</si>
  <si>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</si>
  <si>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</si>
  <si>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</si>
  <si>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</si>
  <si>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</si>
  <si>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</si>
  <si>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</si>
  <si>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</si>
  <si>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</si>
  <si>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</si>
  <si>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</si>
  <si>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</si>
  <si>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</si>
  <si>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</si>
  <si>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</si>
  <si>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</si>
  <si>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</si>
  <si>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</si>
  <si>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</si>
  <si>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</si>
  <si>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</si>
  <si>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</si>
  <si>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</si>
  <si>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</si>
  <si>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</si>
  <si>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</si>
  <si>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</si>
  <si>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</si>
  <si>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</si>
  <si>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</si>
  <si>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</si>
  <si>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</si>
  <si>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</si>
  <si>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</si>
  <si>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</si>
  <si>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</si>
  <si>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</si>
  <si>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</si>
  <si>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</si>
  <si>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</si>
  <si>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</si>
  <si>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</si>
  <si>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</si>
  <si>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</si>
  <si>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</si>
  <si>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</si>
  <si>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</si>
  <si>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</si>
  <si>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</si>
  <si>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</si>
  <si>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</si>
  <si>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</si>
  <si>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</si>
  <si>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</si>
  <si>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</si>
  <si>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</si>
  <si>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</si>
  <si>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</si>
  <si>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</si>
  <si>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</si>
  <si>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</si>
  <si>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</si>
  <si>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</si>
  <si>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</si>
  <si>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</si>
  <si>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</si>
  <si>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</si>
  <si>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</si>
  <si>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</si>
  <si>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</si>
  <si>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</si>
  <si>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</si>
  <si>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</si>
  <si>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</si>
  <si>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</si>
  <si>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</si>
  <si>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</si>
  <si>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</si>
  <si>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</si>
  <si>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</si>
  <si>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</si>
  <si>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</si>
  <si>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</si>
  <si>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</si>
  <si>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</si>
  <si>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</si>
  <si>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</si>
  <si>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</si>
  <si>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</si>
  <si>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</si>
  <si>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</si>
  <si>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</si>
  <si>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</si>
  <si>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</si>
  <si>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</si>
  <si>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</si>
  <si>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</si>
  <si>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</si>
  <si>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</si>
  <si>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</si>
  <si>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</si>
  <si>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</si>
  <si>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</si>
  <si>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</si>
  <si>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</si>
  <si>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</si>
  <si>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</si>
  <si>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</si>
  <si>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</si>
  <si>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</si>
  <si>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</si>
  <si>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</si>
  <si>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</si>
  <si>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</si>
  <si>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</si>
  <si>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</si>
  <si>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</si>
  <si>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</si>
  <si>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</si>
  <si>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</si>
  <si>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</si>
  <si>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</si>
  <si>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</si>
  <si>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</si>
  <si>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</si>
  <si>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</si>
  <si>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</si>
  <si>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</si>
  <si>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</si>
  <si>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</si>
  <si>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</si>
  <si>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</si>
  <si>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</si>
  <si>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</si>
  <si>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</si>
  <si>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</si>
  <si>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</si>
  <si>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</si>
  <si>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</si>
  <si>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</si>
  <si>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</si>
  <si>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</si>
  <si>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</si>
  <si>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</si>
  <si>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</si>
  <si>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</si>
  <si>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</si>
  <si>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</si>
  <si>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</si>
  <si>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</si>
  <si>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</si>
  <si>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</si>
  <si>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</si>
  <si>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</si>
  <si>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</si>
  <si>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</si>
  <si>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</si>
  <si>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</si>
  <si>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</si>
  <si>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</si>
  <si>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</si>
  <si>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</si>
  <si>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</si>
  <si>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</si>
  <si>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</si>
  <si>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</si>
  <si>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</si>
  <si>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</si>
  <si>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</si>
  <si>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</si>
  <si>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</si>
  <si>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</si>
  <si>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</si>
  <si>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</si>
  <si>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</si>
  <si>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</si>
  <si>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</si>
  <si>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</si>
  <si>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</si>
  <si>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</si>
  <si>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</si>
  <si>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</si>
  <si>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</si>
  <si>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</si>
  <si>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</si>
  <si>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</si>
  <si>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</si>
  <si>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</si>
  <si>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</si>
  <si>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</si>
  <si>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</si>
  <si>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</si>
  <si>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</si>
  <si>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</si>
  <si>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</si>
  <si>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</si>
  <si>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</si>
  <si>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</si>
  <si>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</si>
  <si>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</si>
  <si>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</si>
  <si>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</si>
  <si>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</si>
  <si>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</si>
  <si>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</si>
  <si>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</si>
  <si>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</si>
  <si>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</si>
  <si>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</si>
  <si>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</si>
  <si>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</si>
  <si>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</si>
  <si>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</si>
  <si>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</si>
  <si>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</si>
  <si>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</si>
  <si>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</si>
  <si>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</si>
  <si>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</si>
  <si>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</si>
  <si>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</si>
  <si>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</si>
  <si>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</si>
  <si>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</si>
  <si>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</si>
  <si>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</si>
  <si>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</si>
  <si>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</si>
  <si>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</si>
  <si>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</si>
  <si>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</si>
  <si>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</si>
  <si>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</si>
  <si>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</si>
  <si>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</si>
  <si>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</si>
  <si>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</si>
  <si>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</si>
  <si>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</si>
  <si>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</si>
  <si>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</si>
  <si>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</si>
  <si>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</si>
  <si>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</si>
  <si>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</si>
  <si>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</si>
  <si>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</si>
  <si>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</si>
  <si>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</si>
  <si>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</si>
  <si>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</si>
  <si>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</si>
  <si>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</si>
  <si>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</si>
  <si>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</si>
  <si>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</si>
  <si>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</si>
  <si>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</si>
  <si>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</si>
  <si>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</si>
  <si>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</si>
  <si>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</si>
  <si>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</si>
  <si>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</si>
  <si>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</si>
  <si>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</si>
  <si>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</si>
  <si>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</si>
  <si>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</si>
  <si>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</si>
  <si>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</si>
  <si>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</si>
  <si>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</si>
  <si>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</si>
  <si>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</si>
  <si>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</si>
  <si>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</si>
  <si>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</si>
  <si>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</si>
  <si>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</si>
  <si>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</si>
  <si>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</si>
  <si>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</si>
  <si>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</si>
  <si>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</si>
  <si>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</si>
  <si>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</si>
  <si>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</si>
  <si>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</si>
  <si>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</si>
  <si>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</si>
  <si>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</si>
  <si>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</si>
  <si>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</si>
  <si>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</si>
  <si>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</si>
  <si>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</si>
  <si>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</si>
  <si>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</si>
  <si>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</si>
  <si>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</si>
  <si>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</si>
  <si>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</si>
  <si>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</si>
  <si>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</si>
  <si>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</si>
  <si>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</si>
  <si>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</si>
  <si>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</si>
  <si>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</si>
  <si>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</si>
  <si>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</si>
  <si>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</si>
  <si>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</si>
  <si>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</si>
  <si>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</si>
  <si>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</si>
  <si>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</si>
  <si>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</si>
  <si>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</si>
  <si>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</si>
  <si>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</si>
  <si>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</si>
  <si>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</si>
  <si>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</si>
  <si>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</si>
  <si>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</si>
  <si>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</si>
  <si>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</si>
  <si>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</si>
  <si>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</si>
  <si>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</si>
  <si>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</si>
  <si>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</si>
  <si>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</si>
  <si>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</si>
  <si>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</si>
  <si>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</si>
  <si>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</si>
  <si>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</si>
  <si>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</si>
  <si>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</si>
  <si>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</si>
  <si>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</si>
  <si>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</si>
  <si>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</si>
  <si>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</si>
  <si>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</si>
  <si>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</si>
  <si>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</si>
  <si>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</si>
  <si>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</si>
  <si>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</si>
  <si>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</si>
  <si>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</si>
  <si>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</si>
  <si>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</si>
  <si>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</si>
  <si>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</si>
  <si>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</si>
  <si>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</si>
  <si>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</si>
  <si>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</si>
  <si>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</si>
  <si>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</si>
  <si>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</si>
  <si>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</si>
  <si>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</si>
  <si>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</si>
  <si>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</si>
  <si>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</si>
  <si>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</si>
  <si>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</si>
  <si>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</si>
  <si>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</si>
  <si>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</si>
  <si>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</si>
  <si>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</si>
  <si>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</si>
  <si>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</si>
  <si>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</si>
  <si>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</si>
  <si>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</si>
  <si>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</si>
  <si>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</si>
  <si>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</si>
  <si>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</si>
  <si>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</si>
  <si>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</si>
  <si>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</si>
  <si>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</si>
  <si>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</si>
  <si>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</si>
  <si>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</si>
  <si>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</si>
  <si>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</si>
  <si>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</si>
  <si>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</si>
  <si>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</si>
  <si>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</si>
  <si>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</si>
  <si>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</si>
  <si>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</si>
  <si>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</si>
  <si>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</si>
  <si>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</si>
  <si>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</si>
  <si>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</si>
  <si>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</si>
  <si>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</si>
  <si>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</si>
  <si>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</si>
  <si>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</si>
  <si>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</si>
  <si>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</si>
  <si>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</si>
  <si>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</si>
  <si>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</si>
  <si>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</si>
  <si>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</si>
  <si>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</si>
  <si>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</si>
  <si>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</si>
  <si>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</si>
  <si>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</si>
  <si>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</si>
  <si>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</si>
  <si>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</si>
  <si>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</si>
  <si>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</si>
  <si>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</si>
  <si>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</si>
  <si>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</si>
  <si>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</si>
  <si>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</si>
  <si>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</si>
  <si>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</si>
  <si>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</si>
  <si>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</si>
  <si>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</si>
  <si>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</si>
  <si>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</si>
  <si>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</si>
  <si>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</si>
  <si>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</si>
  <si>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</si>
  <si>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</si>
  <si>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</si>
  <si>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</si>
  <si>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</si>
  <si>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</si>
  <si>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</si>
  <si>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</si>
  <si>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</si>
  <si>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</si>
  <si>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</si>
  <si>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</si>
  <si>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</si>
  <si>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</si>
  <si>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</si>
  <si>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</si>
  <si>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</si>
  <si>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</si>
  <si>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</si>
  <si>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</si>
  <si>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</si>
  <si>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</si>
  <si>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</si>
  <si>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</si>
  <si>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</si>
  <si>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</si>
  <si>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</si>
  <si>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</si>
  <si>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</si>
  <si>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</si>
  <si>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</si>
  <si>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</si>
  <si>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</si>
  <si>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</si>
  <si>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</si>
  <si>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</si>
  <si>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</si>
  <si>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</si>
  <si>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</si>
  <si>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</si>
  <si>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</si>
  <si>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</si>
  <si>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</si>
  <si>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</si>
  <si>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</si>
  <si>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</si>
  <si>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</si>
  <si>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</si>
  <si>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</si>
  <si>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</si>
  <si>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</si>
  <si>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</si>
  <si>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</si>
  <si>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</si>
  <si>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</si>
  <si>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</si>
  <si>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</si>
  <si>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</si>
  <si>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</si>
  <si>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</si>
  <si>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</si>
  <si>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</si>
  <si>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</si>
  <si>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</si>
  <si>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</si>
  <si>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</si>
  <si>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</si>
  <si>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</si>
  <si>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</si>
  <si>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</si>
  <si>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</si>
  <si>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</si>
  <si>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</si>
  <si>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</si>
  <si>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</si>
  <si>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</si>
  <si>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</si>
  <si>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</si>
  <si>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</si>
  <si>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</si>
  <si>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</si>
  <si>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</si>
  <si>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</si>
  <si>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</si>
  <si>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</si>
  <si>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</si>
  <si>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</si>
  <si>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</si>
  <si>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</si>
  <si>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</si>
  <si>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</si>
  <si>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</si>
  <si>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</si>
  <si>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</si>
  <si>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</si>
  <si>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</si>
  <si>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</si>
  <si>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</si>
  <si>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</si>
  <si>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</si>
  <si>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</si>
  <si>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</si>
  <si>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</si>
  <si>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</si>
  <si>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</si>
  <si>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</si>
  <si>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</si>
  <si>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</si>
  <si>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</si>
  <si>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</si>
  <si>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</si>
  <si>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</si>
  <si>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</si>
  <si>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</si>
  <si>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</si>
  <si>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</si>
  <si>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</si>
  <si>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</si>
  <si>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</si>
  <si>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</si>
  <si>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</si>
  <si>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</si>
  <si>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</si>
  <si>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</si>
  <si>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</si>
  <si>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</si>
  <si>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</si>
  <si>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</si>
  <si>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</si>
  <si>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</si>
  <si>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</si>
  <si>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</si>
  <si>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</si>
  <si>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</si>
  <si>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</si>
  <si>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</si>
  <si>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</si>
  <si>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</si>
  <si>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</si>
  <si>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</si>
  <si>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</si>
  <si>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</si>
  <si>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</si>
  <si>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</si>
  <si>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</si>
  <si>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</si>
  <si>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</si>
  <si>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</si>
  <si>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</si>
  <si>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</si>
  <si>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</si>
  <si>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</si>
  <si>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</si>
  <si>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</si>
  <si>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</si>
  <si>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</si>
  <si>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</si>
  <si>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</si>
  <si>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</si>
  <si>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</si>
  <si>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</si>
  <si>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</si>
  <si>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</si>
  <si>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</si>
  <si>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</si>
  <si>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</si>
  <si>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</si>
  <si>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</si>
  <si>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</si>
  <si>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</si>
  <si>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</si>
  <si>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</si>
  <si>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</si>
  <si>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</si>
  <si>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</si>
  <si>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</si>
  <si>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</si>
  <si>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</si>
  <si>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</si>
  <si>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</si>
  <si>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</si>
  <si>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</si>
  <si>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</si>
  <si>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</si>
  <si>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</si>
  <si>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</si>
  <si>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</si>
  <si>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</si>
  <si>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</si>
  <si>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</si>
  <si>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</si>
  <si>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</si>
  <si>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</si>
  <si>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</si>
  <si>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</si>
  <si>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</si>
  <si>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</si>
  <si>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</si>
  <si>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</si>
  <si>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</si>
  <si>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</si>
  <si>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</si>
  <si>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</si>
  <si>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</si>
  <si>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</si>
  <si>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</si>
  <si>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</si>
  <si>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</si>
  <si>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</si>
  <si>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</si>
  <si>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</si>
  <si>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</si>
  <si>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</si>
  <si>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</si>
  <si>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</si>
  <si>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</si>
  <si>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</si>
  <si>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</si>
  <si>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</si>
  <si>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</si>
  <si>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</si>
  <si>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</si>
  <si>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</si>
  <si>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</si>
  <si>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</si>
  <si>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</si>
  <si>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</si>
  <si>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</si>
  <si>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</si>
  <si>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</si>
  <si>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</si>
  <si>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</si>
  <si>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</si>
  <si>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</si>
  <si>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</si>
  <si>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</si>
  <si>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</si>
  <si>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</si>
  <si>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</si>
  <si>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</si>
  <si>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</si>
  <si>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</si>
  <si>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</si>
  <si>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</si>
  <si>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</si>
  <si>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</si>
  <si>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</si>
  <si>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</si>
  <si>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</si>
  <si>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</si>
  <si>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</si>
  <si>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</si>
  <si>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</si>
  <si>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</si>
  <si>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</si>
  <si>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</si>
  <si>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</si>
  <si>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</si>
  <si>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</si>
  <si>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</si>
  <si>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</si>
  <si>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</si>
  <si>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</si>
  <si>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</si>
  <si>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</si>
  <si>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</si>
  <si>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</si>
  <si>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</si>
  <si>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</si>
  <si>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</si>
  <si>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</si>
  <si>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</si>
  <si>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</si>
  <si>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</si>
  <si>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</si>
  <si>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</si>
  <si>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</si>
  <si>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</si>
  <si>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</si>
  <si>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</si>
  <si>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</si>
  <si>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</si>
  <si>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</si>
  <si>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</si>
  <si>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</si>
  <si>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</si>
  <si>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</si>
  <si>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</si>
  <si>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</si>
  <si>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</si>
  <si>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</si>
  <si>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</si>
  <si>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</si>
  <si>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</si>
  <si>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</si>
  <si>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</si>
  <si>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</si>
  <si>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</si>
  <si>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</si>
  <si>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</si>
  <si>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</si>
  <si>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</si>
  <si>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</si>
  <si>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</si>
  <si>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</si>
  <si>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</si>
  <si>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</si>
  <si>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</si>
  <si>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</si>
  <si>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</si>
  <si>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</si>
  <si>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</si>
  <si>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</si>
  <si>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</si>
  <si>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</si>
  <si>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</si>
  <si>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</si>
  <si>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</si>
  <si>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</si>
  <si>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</si>
  <si>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</si>
  <si>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</si>
  <si>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</si>
  <si>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</si>
  <si>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</si>
  <si>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</si>
  <si>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</si>
  <si>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</si>
  <si>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</si>
  <si>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</si>
  <si>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</si>
  <si>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</si>
  <si>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</si>
  <si>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</si>
  <si>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</si>
  <si>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</si>
  <si>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</si>
  <si>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</si>
  <si>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</si>
  <si>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</si>
  <si>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</si>
  <si>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</si>
  <si>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</si>
  <si>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</si>
  <si>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</si>
  <si>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</si>
  <si>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</si>
  <si>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</si>
  <si>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</si>
  <si>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</si>
  <si>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</si>
  <si>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</si>
  <si>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</si>
  <si>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</si>
  <si>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</si>
  <si>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</si>
  <si>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</si>
  <si>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</si>
  <si>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</si>
  <si>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</si>
  <si>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</si>
  <si>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</si>
  <si>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</si>
  <si>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</si>
  <si>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</si>
  <si>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</si>
  <si>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</si>
  <si>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</si>
  <si>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</si>
  <si>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</si>
  <si>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</si>
  <si>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</si>
  <si>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</si>
  <si>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</si>
  <si>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</si>
  <si>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</si>
  <si>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</si>
  <si>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</si>
  <si>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</si>
  <si>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</si>
  <si>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</si>
  <si>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</si>
  <si>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</si>
  <si>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</si>
  <si>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</si>
  <si>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</si>
  <si>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</si>
  <si>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</si>
  <si>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</si>
  <si>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</si>
  <si>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</si>
  <si>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</si>
  <si>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</si>
  <si>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</si>
  <si>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</si>
  <si>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</si>
  <si>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</si>
  <si>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</si>
  <si>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</si>
  <si>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</si>
  <si>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</si>
  <si>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</si>
  <si>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</si>
  <si>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</si>
  <si>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</si>
  <si>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</si>
  <si>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</si>
  <si>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</si>
  <si>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</si>
  <si>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</si>
  <si>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</si>
  <si>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</si>
  <si>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</si>
  <si>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</si>
  <si>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</si>
  <si>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</si>
  <si>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</si>
  <si>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</si>
  <si>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</si>
  <si>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</si>
  <si>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</si>
  <si>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</si>
  <si>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</si>
  <si>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</si>
  <si>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</si>
  <si>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</si>
  <si>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</si>
  <si>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</si>
  <si>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</si>
  <si>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</si>
  <si>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</si>
  <si>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</si>
  <si>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</si>
  <si>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</si>
  <si>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</si>
  <si>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</si>
  <si>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</si>
  <si>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</si>
  <si>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</si>
  <si>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</si>
  <si>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</si>
  <si>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</si>
  <si>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</si>
  <si>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</si>
  <si>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</si>
  <si>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</si>
  <si>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</si>
  <si>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</si>
  <si>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</si>
  <si>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</si>
  <si>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</si>
  <si>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</si>
  <si>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</si>
  <si>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</si>
  <si>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</si>
  <si>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</si>
  <si>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</si>
  <si>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</si>
  <si>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</si>
  <si>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</si>
  <si>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</si>
  <si>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</si>
  <si>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</si>
  <si>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</si>
  <si>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</si>
  <si>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</si>
  <si>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</si>
  <si>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</si>
  <si>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</si>
  <si>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</si>
  <si>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</si>
  <si>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</si>
  <si>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</si>
  <si>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</si>
  <si>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</si>
  <si>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</si>
  <si>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</si>
  <si>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</si>
  <si>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</si>
  <si>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</si>
  <si>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</si>
  <si>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</si>
  <si>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</si>
  <si>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</si>
  <si>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</si>
  <si>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</si>
  <si>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</si>
  <si>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</si>
  <si>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</si>
  <si>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</si>
  <si>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</si>
  <si>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</si>
  <si>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</si>
  <si>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</si>
  <si>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</si>
  <si>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</si>
  <si>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</si>
  <si>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</si>
  <si>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</si>
  <si>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</si>
  <si>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</si>
  <si>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</si>
  <si>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</si>
  <si>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</si>
  <si>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</si>
  <si>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</si>
  <si>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</si>
  <si>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</si>
  <si>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</si>
  <si>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</si>
  <si>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</si>
  <si>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</si>
  <si>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</si>
  <si>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</si>
  <si>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</si>
  <si>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</si>
  <si>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</si>
  <si>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</si>
  <si>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</si>
  <si>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</si>
  <si>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</si>
  <si>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</si>
  <si>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</si>
  <si>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</si>
  <si>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</si>
  <si>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</si>
  <si>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</si>
  <si>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</si>
  <si>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</si>
  <si>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</si>
  <si>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</si>
  <si>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</si>
  <si>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</si>
  <si>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</si>
  <si>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</si>
  <si>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</si>
  <si>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</si>
  <si>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</si>
  <si>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</si>
  <si>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</si>
  <si>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</si>
  <si>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</si>
  <si>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</si>
  <si>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</si>
  <si>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</si>
  <si>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</si>
  <si>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</si>
  <si>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</si>
  <si>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</si>
  <si>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</si>
  <si>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</si>
  <si>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</si>
  <si>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</si>
  <si>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</si>
  <si>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</si>
  <si>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</si>
  <si>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</si>
  <si>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</si>
  <si>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</si>
  <si>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</si>
  <si>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</si>
  <si>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</si>
  <si>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</si>
  <si>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</si>
  <si>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</si>
  <si>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</si>
  <si>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</si>
  <si>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</si>
  <si>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</si>
  <si>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</si>
  <si>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</si>
  <si>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</si>
  <si>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</si>
  <si>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</si>
  <si>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</si>
  <si>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</si>
  <si>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</si>
  <si>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</si>
  <si>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</si>
  <si>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</si>
  <si>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</si>
  <si>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</si>
  <si>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</si>
  <si>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</si>
  <si>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</si>
  <si>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</si>
  <si>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</si>
  <si>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</si>
  <si>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</si>
  <si>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</si>
  <si>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</si>
  <si>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</si>
  <si>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</si>
  <si>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</si>
  <si>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</si>
  <si>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</si>
  <si>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</si>
  <si>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</si>
  <si>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</si>
  <si>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</si>
  <si>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</si>
  <si>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</si>
  <si>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</si>
  <si>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</si>
  <si>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</si>
  <si>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</si>
  <si>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</si>
  <si>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</si>
  <si>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</si>
  <si>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</si>
  <si>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</si>
  <si>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</si>
  <si>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</si>
  <si>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</si>
  <si>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</si>
  <si>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</si>
  <si>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</si>
  <si>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</si>
  <si>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</si>
  <si>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</si>
  <si>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</si>
  <si>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</si>
  <si>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</si>
  <si>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</si>
  <si>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</si>
  <si>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</si>
  <si>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</si>
  <si>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</si>
  <si>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</si>
  <si>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</si>
  <si>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</si>
  <si>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</si>
  <si>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</si>
  <si>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</si>
  <si>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</si>
  <si>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</si>
  <si>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</si>
  <si>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</si>
  <si>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</si>
  <si>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</si>
  <si>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</si>
  <si>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</si>
  <si>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</si>
  <si>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</si>
  <si>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</si>
  <si>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</si>
  <si>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</si>
  <si>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</si>
  <si>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</si>
  <si>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</si>
  <si>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</si>
  <si>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</si>
  <si>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</si>
  <si>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</si>
  <si>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</si>
  <si>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</si>
  <si>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</si>
  <si>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</si>
  <si>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</si>
  <si>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</si>
  <si>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</si>
  <si>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</si>
  <si>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</si>
  <si>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</si>
  <si>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</si>
  <si>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</si>
  <si>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</si>
  <si>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</si>
  <si>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</si>
  <si>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</si>
  <si>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</si>
  <si>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</si>
  <si>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</si>
  <si>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</si>
  <si>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</si>
  <si>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</si>
  <si>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</si>
  <si>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</si>
  <si>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</si>
  <si>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</si>
  <si>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</si>
  <si>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</si>
  <si>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</si>
  <si>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</si>
  <si>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</si>
  <si>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</si>
  <si>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</si>
  <si>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</si>
  <si>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</si>
  <si>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</si>
  <si>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</si>
  <si>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</si>
  <si>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</si>
  <si>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</si>
  <si>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</si>
  <si>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</si>
  <si>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</si>
  <si>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</si>
  <si>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</si>
  <si>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</si>
  <si>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</si>
  <si>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</si>
  <si>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</si>
  <si>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</si>
  <si>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</si>
  <si>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</si>
  <si>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</si>
  <si>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</si>
  <si>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</si>
  <si>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</si>
  <si>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</si>
  <si>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</si>
  <si>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</si>
  <si>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</si>
  <si>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</si>
  <si>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</si>
  <si>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</si>
  <si>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</si>
  <si>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</si>
  <si>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</si>
  <si>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</si>
  <si>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</si>
  <si>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</si>
  <si>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</si>
  <si>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</si>
  <si>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</si>
  <si>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</si>
  <si>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</si>
  <si>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</si>
  <si>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</si>
  <si>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</si>
  <si>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</si>
  <si>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</si>
  <si>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</si>
  <si>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</si>
  <si>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</si>
  <si>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</si>
  <si>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</si>
  <si>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</si>
  <si>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</si>
  <si>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</si>
  <si>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</si>
  <si>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</si>
  <si>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</si>
  <si>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</si>
  <si>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</si>
  <si>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</si>
  <si>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</si>
  <si>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</si>
  <si>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</si>
  <si>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</si>
  <si>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</si>
  <si>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</si>
  <si>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</si>
  <si>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</si>
  <si>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</si>
  <si>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</si>
  <si>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</si>
  <si>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</si>
  <si>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</si>
  <si>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</si>
  <si>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</si>
  <si>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</si>
  <si>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</si>
  <si>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</si>
  <si>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</si>
  <si>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</si>
  <si>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</si>
  <si>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</si>
  <si>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</si>
  <si>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</si>
  <si>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</si>
  <si>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</si>
  <si>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</si>
  <si>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</si>
  <si>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</si>
  <si>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</si>
  <si>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</si>
  <si>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</si>
  <si>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</si>
  <si>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</si>
  <si>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</si>
  <si>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</si>
  <si>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</si>
  <si>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</si>
  <si>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</si>
  <si>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</si>
  <si>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</si>
  <si>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</si>
  <si>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</si>
  <si>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</si>
  <si>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</si>
  <si>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</si>
  <si>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</si>
  <si>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</si>
  <si>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</si>
  <si>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</si>
  <si>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</si>
  <si>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</si>
  <si>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</si>
  <si>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</si>
  <si>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</si>
  <si>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</si>
  <si>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</si>
  <si>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</si>
  <si>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</si>
  <si>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</si>
  <si>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</si>
  <si>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</si>
  <si>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</si>
  <si>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</si>
  <si>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</si>
  <si>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</si>
  <si>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</si>
  <si>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</si>
  <si>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</si>
  <si>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</si>
  <si>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</si>
  <si>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</si>
  <si>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</si>
  <si>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</si>
  <si>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</si>
  <si>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</si>
  <si>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</si>
  <si>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</si>
  <si>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</si>
  <si>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</si>
  <si>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</si>
  <si>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</si>
  <si>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</si>
  <si>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</si>
  <si>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</si>
  <si>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</si>
  <si>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</si>
  <si>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</si>
  <si>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</si>
  <si>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</si>
  <si>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</si>
  <si>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</si>
  <si>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</si>
  <si>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</si>
  <si>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</si>
  <si>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</si>
  <si>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</si>
  <si>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</si>
  <si>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</si>
  <si>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</si>
  <si>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</si>
  <si>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</si>
  <si>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</si>
  <si>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</si>
  <si>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</si>
  <si>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</si>
  <si>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</si>
  <si>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</si>
  <si>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</si>
  <si>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</si>
  <si>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</si>
  <si>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</si>
  <si>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</si>
  <si>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</si>
  <si>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</si>
  <si>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</si>
  <si>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</si>
  <si>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</si>
  <si>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</si>
  <si>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</si>
  <si>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</si>
  <si>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</si>
  <si>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</si>
  <si>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</si>
  <si>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</si>
  <si>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</si>
  <si>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</si>
  <si>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</si>
  <si>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</si>
  <si>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</si>
  <si>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</si>
  <si>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</si>
  <si>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</si>
  <si>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</si>
  <si>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</si>
  <si>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</si>
  <si>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</si>
  <si>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</si>
  <si>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</si>
  <si>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</si>
  <si>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</si>
  <si>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</si>
  <si>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</si>
  <si>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</si>
  <si>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</si>
  <si>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</si>
  <si>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</si>
  <si>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</si>
  <si>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</si>
  <si>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</si>
  <si>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</si>
  <si>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</si>
  <si>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</si>
  <si>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</si>
  <si>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</si>
  <si>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</si>
  <si>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</si>
  <si>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</si>
  <si>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</si>
  <si>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</si>
  <si>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</si>
  <si>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</si>
  <si>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</si>
  <si>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</si>
  <si>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</si>
  <si>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</si>
  <si>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</si>
  <si>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</si>
  <si>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</si>
  <si>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</si>
  <si>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</si>
  <si>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</si>
  <si>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</si>
  <si>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</si>
  <si>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</si>
  <si>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</si>
  <si>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</si>
  <si>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</si>
  <si>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</si>
  <si>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</si>
  <si>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</si>
  <si>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</si>
  <si>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</si>
  <si>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</si>
  <si>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</si>
  <si>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</si>
  <si>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</si>
  <si>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</si>
  <si>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</si>
  <si>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</si>
  <si>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</si>
  <si>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</si>
  <si>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</si>
  <si>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</si>
  <si>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</si>
  <si>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</si>
  <si>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</si>
  <si>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</si>
  <si>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</si>
  <si>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</si>
  <si>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</si>
  <si>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</si>
  <si>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</si>
  <si>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</si>
  <si>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</si>
  <si>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</si>
  <si>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</si>
  <si>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</si>
  <si>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</si>
  <si>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</si>
  <si>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</si>
  <si>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</si>
  <si>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</si>
  <si>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</si>
  <si>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</si>
  <si>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</si>
  <si>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</si>
  <si>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</si>
  <si>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</si>
  <si>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</si>
  <si>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</si>
  <si>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</si>
  <si>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</si>
  <si>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</si>
  <si>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</si>
  <si>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</si>
  <si>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</si>
  <si>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</si>
  <si>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</si>
  <si>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</si>
  <si>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</si>
  <si>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</si>
  <si>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</si>
  <si>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</si>
  <si>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</si>
  <si>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</si>
  <si>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</si>
  <si>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</si>
  <si>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</si>
  <si>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</si>
  <si>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</si>
  <si>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</si>
  <si>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</si>
  <si>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</si>
  <si>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</si>
  <si>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</si>
  <si>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</si>
  <si>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</si>
  <si>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</si>
  <si>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</si>
  <si>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</si>
  <si>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</si>
  <si>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</si>
  <si>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</si>
  <si>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</si>
  <si>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</si>
  <si>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</si>
  <si>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</si>
  <si>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</si>
  <si>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</si>
  <si>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</si>
  <si>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</si>
  <si>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</si>
  <si>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</si>
  <si>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</si>
  <si>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</si>
  <si>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</si>
  <si>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</si>
  <si>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</si>
  <si>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</si>
  <si>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</si>
  <si>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</si>
  <si>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</si>
  <si>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</si>
  <si>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</si>
  <si>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</si>
  <si>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</si>
  <si>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</si>
  <si>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</si>
  <si>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</si>
  <si>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</si>
  <si>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</si>
  <si>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</si>
  <si>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</si>
  <si>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</si>
  <si>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</si>
  <si>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</si>
  <si>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</si>
  <si>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</si>
  <si>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</si>
  <si>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</si>
  <si>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</si>
  <si>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</si>
  <si>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</si>
  <si>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</si>
  <si>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</si>
  <si>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</si>
  <si>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</si>
  <si>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</si>
  <si>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</si>
  <si>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</si>
  <si>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</si>
  <si>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</si>
  <si>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</si>
  <si>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</si>
  <si>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</si>
  <si>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</si>
  <si>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</si>
  <si>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</si>
  <si>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</si>
  <si>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</si>
  <si>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</si>
  <si>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</si>
  <si>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</si>
  <si>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</si>
  <si>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</si>
  <si>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</si>
  <si>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</si>
  <si>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</si>
  <si>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</si>
  <si>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</si>
  <si>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</si>
  <si>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</si>
  <si>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</si>
  <si>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</si>
  <si>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</si>
  <si>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</si>
  <si>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</si>
  <si>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</si>
  <si>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</si>
  <si>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</si>
  <si>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</si>
  <si>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</si>
  <si>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</si>
  <si>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</si>
  <si>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</si>
  <si>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</si>
  <si>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</si>
  <si>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</si>
  <si>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</si>
  <si>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</si>
  <si>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</si>
  <si>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</si>
  <si>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</si>
  <si>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</si>
  <si>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</si>
  <si>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</si>
  <si>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</si>
  <si>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</si>
  <si>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</si>
  <si>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</si>
  <si>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</si>
  <si>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</si>
  <si>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</si>
  <si>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</si>
  <si>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</si>
  <si>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</si>
  <si>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</si>
  <si>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</si>
  <si>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</si>
  <si>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</si>
  <si>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</si>
  <si>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</si>
  <si>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</si>
  <si>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</si>
  <si>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</si>
  <si>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</si>
  <si>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</si>
  <si>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</si>
  <si>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</si>
  <si>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</si>
  <si>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</si>
  <si>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</si>
  <si>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</si>
  <si>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</si>
  <si>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</si>
  <si>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</si>
  <si>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</si>
  <si>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</si>
  <si>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</si>
  <si>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</si>
  <si>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</si>
  <si>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</si>
  <si>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</si>
  <si>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</si>
  <si>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</si>
  <si>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</si>
  <si>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</si>
  <si>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</si>
  <si>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</si>
  <si>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</si>
  <si>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</si>
  <si>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</si>
  <si>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</si>
  <si>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</si>
  <si>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</si>
  <si>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</si>
  <si>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</si>
  <si>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</si>
  <si>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</si>
  <si>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</si>
  <si>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</si>
  <si>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</si>
  <si>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</si>
  <si>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</si>
  <si>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</si>
  <si>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</si>
  <si>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</si>
  <si>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</si>
  <si>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</si>
  <si>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</si>
  <si>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</si>
  <si>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</si>
  <si>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</si>
  <si>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</si>
  <si>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</si>
  <si>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</si>
  <si>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</si>
  <si>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</si>
  <si>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</si>
  <si>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</si>
  <si>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</si>
  <si>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</si>
  <si>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</si>
  <si>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</si>
  <si>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</si>
  <si>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</si>
  <si>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</si>
  <si>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</si>
  <si>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</si>
  <si>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</si>
  <si>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</si>
  <si>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</si>
  <si>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</si>
  <si>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</si>
  <si>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</si>
  <si>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</si>
  <si>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</si>
  <si>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</si>
  <si>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</si>
  <si>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</si>
  <si>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</si>
  <si>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</si>
  <si>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</si>
  <si>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</si>
  <si>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</si>
  <si>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</si>
  <si>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</si>
  <si>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</si>
  <si>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</si>
  <si>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</si>
  <si>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</si>
  <si>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</si>
  <si>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</si>
  <si>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</si>
  <si>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</si>
  <si>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</si>
  <si>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</si>
  <si>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</si>
  <si>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</si>
  <si>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</si>
  <si>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</si>
  <si>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</si>
  <si>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</si>
  <si>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</si>
  <si>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</si>
  <si>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</si>
  <si>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</si>
  <si>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</si>
  <si>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</si>
  <si>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</si>
  <si>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</si>
  <si>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</si>
  <si>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</si>
  <si>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</si>
  <si>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</si>
  <si>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</si>
  <si>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</si>
  <si>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</si>
  <si>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</si>
  <si>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</si>
  <si>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</si>
  <si>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</si>
  <si>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</si>
  <si>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</si>
  <si>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</si>
  <si>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</si>
  <si>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</si>
  <si>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</si>
  <si>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</si>
  <si>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</si>
  <si>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</si>
  <si>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</si>
  <si>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</si>
  <si>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</si>
  <si>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</si>
  <si>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</si>
  <si>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</si>
  <si>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</si>
  <si>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</si>
  <si>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</si>
  <si>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</si>
  <si>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</si>
  <si>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</si>
  <si>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</si>
  <si>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</si>
  <si>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</si>
  <si>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</si>
  <si>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</si>
  <si>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</si>
  <si>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</si>
  <si>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</si>
  <si>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</si>
  <si>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</si>
  <si>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</si>
  <si>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</si>
  <si>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</si>
  <si>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</si>
  <si>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</si>
  <si>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</si>
  <si>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</si>
  <si>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</si>
  <si>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</si>
  <si>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</si>
  <si>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</si>
  <si>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</si>
  <si>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</si>
  <si>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</si>
  <si>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</si>
  <si>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</si>
  <si>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</si>
  <si>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</si>
  <si>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</si>
  <si>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</si>
  <si>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</si>
  <si>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</si>
  <si>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</si>
  <si>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</si>
  <si>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</si>
  <si>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</si>
  <si>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</si>
  <si>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</si>
  <si>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</si>
  <si>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</si>
  <si>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</si>
  <si>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</si>
  <si>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</si>
  <si>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</si>
  <si>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</si>
  <si>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</si>
  <si>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</si>
  <si>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</si>
  <si>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</si>
  <si>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</si>
  <si>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</si>
  <si>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</si>
  <si>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</si>
  <si>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</si>
  <si>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</si>
  <si>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</si>
  <si>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</si>
  <si>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</si>
  <si>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</si>
  <si>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</si>
  <si>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</si>
  <si>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</si>
  <si>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</si>
  <si>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</si>
  <si>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</si>
  <si>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</si>
  <si>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</si>
  <si>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</si>
  <si>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</si>
  <si>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</si>
  <si>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</si>
  <si>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</si>
  <si>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</si>
  <si>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</si>
  <si>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</si>
  <si>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</si>
  <si>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</si>
  <si>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</si>
  <si>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</si>
  <si>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</si>
  <si>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</si>
  <si>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</si>
  <si>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</si>
  <si>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</si>
  <si>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</si>
  <si>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</si>
  <si>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</si>
  <si>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</si>
  <si>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</si>
  <si>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</si>
  <si>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</si>
  <si>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</si>
  <si>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</si>
  <si>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</si>
  <si>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</si>
  <si>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</si>
  <si>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</si>
  <si>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</si>
  <si>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</si>
  <si>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</si>
  <si>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</si>
  <si>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</si>
  <si>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</si>
  <si>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</si>
  <si>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</si>
  <si>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</si>
  <si>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</si>
  <si>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</si>
  <si>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</si>
  <si>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</si>
  <si>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</si>
  <si>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</si>
  <si>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</si>
  <si>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</si>
  <si>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</si>
  <si>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</si>
  <si>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</si>
  <si>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</si>
  <si>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</si>
  <si>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</si>
  <si>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</si>
  <si>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</si>
  <si>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</si>
  <si>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</si>
  <si>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</si>
  <si>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</si>
  <si>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</si>
  <si>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</si>
  <si>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</si>
  <si>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</si>
  <si>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</si>
  <si>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</si>
  <si>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</si>
  <si>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</si>
  <si>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</si>
  <si>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</si>
  <si>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</si>
  <si>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</si>
  <si>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</si>
  <si>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</si>
  <si>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</si>
  <si>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</si>
  <si>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</si>
  <si>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</si>
  <si>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</si>
  <si>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</si>
  <si>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</si>
  <si>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</si>
  <si>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</si>
  <si>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</si>
  <si>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</si>
  <si>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</si>
  <si>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</si>
  <si>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</si>
  <si>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</si>
  <si>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</si>
  <si>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</si>
  <si>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</si>
  <si>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</si>
  <si>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</si>
  <si>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</si>
  <si>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</si>
  <si>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</si>
  <si>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</si>
  <si>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</si>
  <si>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</si>
  <si>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</si>
  <si>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</si>
  <si>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</si>
  <si>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</si>
  <si>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</si>
  <si>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</si>
  <si>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</si>
  <si>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</si>
  <si>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</si>
  <si>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</si>
  <si>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</si>
  <si>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</si>
  <si>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</si>
  <si>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</si>
  <si>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</si>
  <si>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</si>
  <si>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</si>
  <si>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</si>
  <si>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</si>
  <si>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</si>
  <si>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</si>
  <si>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</si>
  <si>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</si>
  <si>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</si>
  <si>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</si>
  <si>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</si>
  <si>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</si>
  <si>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</si>
  <si>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</si>
  <si>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</si>
  <si>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</si>
  <si>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</si>
  <si>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</si>
  <si>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</si>
  <si>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</si>
  <si>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</si>
  <si>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</si>
  <si>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</si>
  <si>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</si>
  <si>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</si>
  <si>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</si>
  <si>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</si>
  <si>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</si>
  <si>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</si>
  <si>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</si>
  <si>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</si>
  <si>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</si>
  <si>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</si>
  <si>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</si>
  <si>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</si>
  <si>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</si>
  <si>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</si>
  <si>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</si>
  <si>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</si>
  <si>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</si>
  <si>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</si>
  <si>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</si>
  <si>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</si>
  <si>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</si>
  <si>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</si>
  <si>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</si>
  <si>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</si>
  <si>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</si>
  <si>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</si>
  <si>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</si>
  <si>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</si>
  <si>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</si>
  <si>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</si>
  <si>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</si>
  <si>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</si>
  <si>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</si>
  <si>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</si>
  <si>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</si>
  <si>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</si>
  <si>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</si>
  <si>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</si>
  <si>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</si>
  <si>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</si>
  <si>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</si>
  <si>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</si>
  <si>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</si>
  <si>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</si>
  <si>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</si>
  <si>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</si>
  <si>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</si>
  <si>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</si>
  <si>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</si>
  <si>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</si>
  <si>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</si>
  <si>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</si>
  <si>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</si>
  <si>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</si>
  <si>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</si>
  <si>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</si>
  <si>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</si>
  <si>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</si>
  <si>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</si>
  <si>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</si>
  <si>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</si>
  <si>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</si>
  <si>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</si>
  <si>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</si>
  <si>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</si>
  <si>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</si>
  <si>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</si>
  <si>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</si>
  <si>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</si>
  <si>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</si>
  <si>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</si>
  <si>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</si>
  <si>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</si>
  <si>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</si>
  <si>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</si>
  <si>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</si>
  <si>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</si>
  <si>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</si>
  <si>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</si>
  <si>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</si>
  <si>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</si>
  <si>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</si>
  <si>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</si>
  <si>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</si>
  <si>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</si>
  <si>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</si>
  <si>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</si>
  <si>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</si>
  <si>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</si>
  <si>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</si>
  <si>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</si>
  <si>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</si>
  <si>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</si>
  <si>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</si>
  <si>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</si>
  <si>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</si>
  <si>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</si>
  <si>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</si>
  <si>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</si>
  <si>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</si>
  <si>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</si>
  <si>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</si>
  <si>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</si>
  <si>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</si>
  <si>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</si>
  <si>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</si>
  <si>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</si>
  <si>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</si>
  <si>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</si>
  <si>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</si>
  <si>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</si>
  <si>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</si>
  <si>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</si>
  <si>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</si>
  <si>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</si>
  <si>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</si>
  <si>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</si>
  <si>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</si>
  <si>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</si>
  <si>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</si>
  <si>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</si>
  <si>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</si>
  <si>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</si>
  <si>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</si>
  <si>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</si>
  <si>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</si>
  <si>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</si>
  <si>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</si>
  <si>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</si>
  <si>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</si>
  <si>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</si>
  <si>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</si>
  <si>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</si>
  <si>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</si>
  <si>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</si>
  <si>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</si>
  <si>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</si>
  <si>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</si>
  <si>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</si>
  <si>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</si>
  <si>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</si>
  <si>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</si>
  <si>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</si>
  <si>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</si>
  <si>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</si>
  <si>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</si>
  <si>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</si>
  <si>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</si>
  <si>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</si>
  <si>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</si>
  <si>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</si>
  <si>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</si>
  <si>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</si>
  <si>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</si>
  <si>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</si>
  <si>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</si>
  <si>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</si>
  <si>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</si>
  <si>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</si>
  <si>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</si>
  <si>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</si>
  <si>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</si>
  <si>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</si>
  <si>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</si>
  <si>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</si>
  <si>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</si>
  <si>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</si>
  <si>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</si>
  <si>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</si>
  <si>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</si>
  <si>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</si>
  <si>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</si>
  <si>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</si>
  <si>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</si>
  <si>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</si>
  <si>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</si>
  <si>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</si>
  <si>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</si>
  <si>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</si>
  <si>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</si>
  <si>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</si>
  <si>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</si>
  <si>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</si>
  <si>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</si>
  <si>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</si>
  <si>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</si>
  <si>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</si>
  <si>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</si>
  <si>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</si>
  <si>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</si>
  <si>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</si>
  <si>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</si>
  <si>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</si>
  <si>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</si>
  <si>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</si>
  <si>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</si>
  <si>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</si>
  <si>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</si>
  <si>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</si>
  <si>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</si>
  <si>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</si>
  <si>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</si>
  <si>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</si>
  <si>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</si>
  <si>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</si>
  <si>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</si>
  <si>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</si>
  <si>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</si>
  <si>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</si>
  <si>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</si>
  <si>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</si>
  <si>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</si>
  <si>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</si>
  <si>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</si>
  <si>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</si>
  <si>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</si>
  <si>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</si>
  <si>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</si>
  <si>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</si>
  <si>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</si>
  <si>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</si>
  <si>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</si>
  <si>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</si>
  <si>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</si>
  <si>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</si>
  <si>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</si>
  <si>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</si>
  <si>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</si>
  <si>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</si>
  <si>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</si>
  <si>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</si>
  <si>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</si>
  <si>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</si>
  <si>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</si>
  <si>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</si>
  <si>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</si>
  <si>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</si>
  <si>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</si>
  <si>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</si>
  <si>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</si>
  <si>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</si>
  <si>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</si>
  <si>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</si>
  <si>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</si>
  <si>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</si>
  <si>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</si>
  <si>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</si>
  <si>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</si>
  <si>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</si>
  <si>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</si>
  <si>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</si>
  <si>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</si>
  <si>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</si>
  <si>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</si>
  <si>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</si>
  <si>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</si>
  <si>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</si>
  <si>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</si>
  <si>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</si>
  <si>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</si>
  <si>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</si>
  <si>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</si>
  <si>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</si>
  <si>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</si>
  <si>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</si>
  <si>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</si>
  <si>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</si>
  <si>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</si>
  <si>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</si>
  <si>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</si>
  <si>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</si>
  <si>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</si>
  <si>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</si>
  <si>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</si>
  <si>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</si>
  <si>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</si>
  <si>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</si>
  <si>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</si>
  <si>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</si>
  <si>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</si>
  <si>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</si>
  <si>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</si>
  <si>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</si>
  <si>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</si>
  <si>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</si>
  <si>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</si>
  <si>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</si>
  <si>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</si>
  <si>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</si>
  <si>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</si>
  <si>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</si>
  <si>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</si>
  <si>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</si>
  <si>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</si>
  <si>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</si>
  <si>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</si>
  <si>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</si>
  <si>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</si>
  <si>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</si>
  <si>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</si>
  <si>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</si>
  <si>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</si>
  <si>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</si>
  <si>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</si>
  <si>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</si>
  <si>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</si>
  <si>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</si>
  <si>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</si>
  <si>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</si>
  <si>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</si>
  <si>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</si>
  <si>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</si>
  <si>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</si>
  <si>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</si>
  <si>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</si>
  <si>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</si>
  <si>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</si>
  <si>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</si>
  <si>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</si>
  <si>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</si>
  <si>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</si>
  <si>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</si>
  <si>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</si>
  <si>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</si>
  <si>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</si>
  <si>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</si>
  <si>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</si>
  <si>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</si>
  <si>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</si>
  <si>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</si>
  <si>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</si>
  <si>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</si>
  <si>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</si>
  <si>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</si>
  <si>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</si>
  <si>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</si>
  <si>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</si>
  <si>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</si>
  <si>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</si>
  <si>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</si>
  <si>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</si>
  <si>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</si>
  <si>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</si>
  <si>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</si>
  <si>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</si>
  <si>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</si>
  <si>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</si>
  <si>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</si>
  <si>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</si>
  <si>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</si>
  <si>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</si>
  <si>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</si>
  <si>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</si>
  <si>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</si>
  <si>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</si>
  <si>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</si>
  <si>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</si>
  <si>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</si>
  <si>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</si>
  <si>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</si>
  <si>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</si>
  <si>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</si>
  <si>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</si>
  <si>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</si>
  <si>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</si>
  <si>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</si>
  <si>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</si>
  <si>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</si>
  <si>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</si>
  <si>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</si>
  <si>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</si>
  <si>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</si>
  <si>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</si>
  <si>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</si>
  <si>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</si>
  <si>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</si>
  <si>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</si>
  <si>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</si>
  <si>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</si>
  <si>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</si>
  <si>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</si>
  <si>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</si>
  <si>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</si>
  <si>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</si>
  <si>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</si>
  <si>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</si>
  <si>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</si>
  <si>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</si>
  <si>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</si>
  <si>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</si>
  <si>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</si>
  <si>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</si>
  <si>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</si>
  <si>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</si>
  <si>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</si>
  <si>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</si>
  <si>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</si>
  <si>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</si>
  <si>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</si>
  <si>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</si>
  <si>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</si>
  <si>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</si>
  <si>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</si>
  <si>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</si>
  <si>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</si>
  <si>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</si>
  <si>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</si>
  <si>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</si>
  <si>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</si>
  <si>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</si>
  <si>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</si>
  <si>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</si>
  <si>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</si>
  <si>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</si>
  <si>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</si>
  <si>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</si>
  <si>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</si>
  <si>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</si>
  <si>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</si>
  <si>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</si>
  <si>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</si>
  <si>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</si>
  <si>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</si>
  <si>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</si>
  <si>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</si>
  <si>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</si>
  <si>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</si>
  <si>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</si>
  <si>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</si>
  <si>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</si>
  <si>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</si>
  <si>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</si>
  <si>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</si>
  <si>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</si>
  <si>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</si>
  <si>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</si>
  <si>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</si>
  <si>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</si>
  <si>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</si>
  <si>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</si>
  <si>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</si>
  <si>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</si>
  <si>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</si>
  <si>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</si>
  <si>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</si>
  <si>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</si>
  <si>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</si>
  <si>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</si>
  <si>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</si>
  <si>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</si>
  <si>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</si>
  <si>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</si>
  <si>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</si>
  <si>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</si>
  <si>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</si>
  <si>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</si>
  <si>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</si>
  <si>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</si>
  <si>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</si>
  <si>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</si>
  <si>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</si>
  <si>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</si>
  <si>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</si>
  <si>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</si>
  <si>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</si>
  <si>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</si>
  <si>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</si>
  <si>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</si>
  <si>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</si>
  <si>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</si>
  <si>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</si>
  <si>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</si>
  <si>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</si>
  <si>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</si>
  <si>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</si>
  <si>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</si>
  <si>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</si>
  <si>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</si>
  <si>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</si>
  <si>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</si>
  <si>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</si>
  <si>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</si>
  <si>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</si>
  <si>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</si>
  <si>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</si>
  <si>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</si>
  <si>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</si>
  <si>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</si>
  <si>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</si>
  <si>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</si>
  <si>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</si>
  <si>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</si>
  <si>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</si>
  <si>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</si>
  <si>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</si>
  <si>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</si>
  <si>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</si>
  <si>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</si>
  <si>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</si>
  <si>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</si>
  <si>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</si>
  <si>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</si>
  <si>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</si>
  <si>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</si>
  <si>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</si>
  <si>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</si>
  <si>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</si>
  <si>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</si>
  <si>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</si>
  <si>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</si>
  <si>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</si>
  <si>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</si>
  <si>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</si>
  <si>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</si>
  <si>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</si>
  <si>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</si>
  <si>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</si>
  <si>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</si>
  <si>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</si>
  <si>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</si>
  <si>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</si>
  <si>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</si>
  <si>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</si>
  <si>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</si>
  <si>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</si>
  <si>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</si>
  <si>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</si>
  <si>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</si>
  <si>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</si>
  <si>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</si>
  <si>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</si>
  <si>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</si>
  <si>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</si>
  <si>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</si>
  <si>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</si>
  <si>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</si>
  <si>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</si>
  <si>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</si>
  <si>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</si>
  <si>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</si>
  <si>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</si>
  <si>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</si>
  <si>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</si>
  <si>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</si>
  <si>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</si>
  <si>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</si>
  <si>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</si>
  <si>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</si>
  <si>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</si>
  <si>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</si>
  <si>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</si>
  <si>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</si>
  <si>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</si>
  <si>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</si>
  <si>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</si>
  <si>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</si>
  <si>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</si>
  <si>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</si>
  <si>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</si>
  <si>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</si>
  <si>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</si>
  <si>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</si>
  <si>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</si>
  <si>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</si>
  <si>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</si>
  <si>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</si>
  <si>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</si>
  <si>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</si>
  <si>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</si>
  <si>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</si>
  <si>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</si>
  <si>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</si>
  <si>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</si>
  <si>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</si>
  <si>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</si>
  <si>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</si>
  <si>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</si>
  <si>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</si>
  <si>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</si>
  <si>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</si>
  <si>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</si>
  <si>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</si>
  <si>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</si>
  <si>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</si>
  <si>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</si>
  <si>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</si>
  <si>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</si>
  <si>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</si>
  <si>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</si>
  <si>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</si>
  <si>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</si>
  <si>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</si>
  <si>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</si>
  <si>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</si>
  <si>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</si>
  <si>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</si>
  <si>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</si>
  <si>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</si>
  <si>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</si>
  <si>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</si>
  <si>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</si>
  <si>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</si>
  <si>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</si>
  <si>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</si>
  <si>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</si>
  <si>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</si>
  <si>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</si>
  <si>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</si>
  <si>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</si>
  <si>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</si>
  <si>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</si>
  <si>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</si>
  <si>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</si>
  <si>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</si>
  <si>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</si>
  <si>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</si>
  <si>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</si>
  <si>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</si>
  <si>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</si>
  <si>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</si>
  <si>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</si>
  <si>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</si>
  <si>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</si>
  <si>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</si>
  <si>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</si>
  <si>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</si>
  <si>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</si>
  <si>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</si>
  <si>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</si>
  <si>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</si>
  <si>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</si>
  <si>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</si>
  <si>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</si>
  <si>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</si>
  <si>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</si>
  <si>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</si>
  <si>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</si>
  <si>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</si>
  <si>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</si>
  <si>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</si>
  <si>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</si>
  <si>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</si>
  <si>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</si>
  <si>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</si>
  <si>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</si>
  <si>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</si>
  <si>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</si>
  <si>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</si>
  <si>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</si>
  <si>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</si>
  <si>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</si>
  <si>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</si>
  <si>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</si>
  <si>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</si>
  <si>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</si>
  <si>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</si>
  <si>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</si>
  <si>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</si>
  <si>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</si>
  <si>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</si>
  <si>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</si>
  <si>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</si>
  <si>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</si>
  <si>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</si>
  <si>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</si>
  <si>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</si>
  <si>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</si>
  <si>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</si>
  <si>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</si>
  <si>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</si>
  <si>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</si>
  <si>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</si>
  <si>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</si>
  <si>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</si>
  <si>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</si>
  <si>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</si>
  <si>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</si>
  <si>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</si>
  <si>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</si>
  <si>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</si>
  <si>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</si>
  <si>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</si>
  <si>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</si>
  <si>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</si>
  <si>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</si>
  <si>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</si>
  <si>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</si>
  <si>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</si>
  <si>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</si>
  <si>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</si>
  <si>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</si>
  <si>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</si>
  <si>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</si>
  <si>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</si>
  <si>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</si>
  <si>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</si>
  <si>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</si>
  <si>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</si>
  <si>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</si>
  <si>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</si>
  <si>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</si>
  <si>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</si>
  <si>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</si>
  <si>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</si>
  <si>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</si>
  <si>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</si>
  <si>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</si>
  <si>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</si>
  <si>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</si>
  <si>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</si>
  <si>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</si>
  <si>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</si>
  <si>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</si>
  <si>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</si>
  <si>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</si>
  <si>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</si>
  <si>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</si>
  <si>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</si>
  <si>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</si>
  <si>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</si>
  <si>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</si>
  <si>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</si>
  <si>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</si>
  <si>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</si>
  <si>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</si>
  <si>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</si>
  <si>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</si>
  <si>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</si>
  <si>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</si>
  <si>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</si>
  <si>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</si>
  <si>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</si>
  <si>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</si>
  <si>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</si>
  <si>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</si>
  <si>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</si>
  <si>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</si>
  <si>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</si>
  <si>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</si>
  <si>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</si>
  <si>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</si>
  <si>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</si>
  <si>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</si>
  <si>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</si>
  <si>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</si>
  <si>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</si>
  <si>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</si>
  <si>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</si>
  <si>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</si>
  <si>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</si>
  <si>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</si>
  <si>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</si>
  <si>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</si>
  <si>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</si>
  <si>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</si>
  <si>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</si>
  <si>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</si>
  <si>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</si>
  <si>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</si>
  <si>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</si>
  <si>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</si>
  <si>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</si>
  <si>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</si>
  <si>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</si>
  <si>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</si>
  <si>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</si>
  <si>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</si>
  <si>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</si>
  <si>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</si>
  <si>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</si>
  <si>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</si>
  <si>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</si>
  <si>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</si>
  <si>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</si>
  <si>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</si>
  <si>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</si>
  <si>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</si>
  <si>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</si>
  <si>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</si>
  <si>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</si>
  <si>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</si>
  <si>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</si>
  <si>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</si>
  <si>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</si>
  <si>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</si>
  <si>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</si>
  <si>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</si>
  <si>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</si>
  <si>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</si>
  <si>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</si>
  <si>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</si>
  <si>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</si>
  <si>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</si>
  <si>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</si>
  <si>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</si>
  <si>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</si>
  <si>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</si>
  <si>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</si>
  <si>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</si>
  <si>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</si>
  <si>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</si>
  <si>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</si>
  <si>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</si>
  <si>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</si>
  <si>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</si>
  <si>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</si>
  <si>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</si>
  <si>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</si>
  <si>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</si>
  <si>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</si>
  <si>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</si>
  <si>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</si>
  <si>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</si>
  <si>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</si>
  <si>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</si>
  <si>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</si>
  <si>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</si>
  <si>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</si>
  <si>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</si>
  <si>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</si>
  <si>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</si>
  <si>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</si>
  <si>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</si>
  <si>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</si>
  <si>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</si>
  <si>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</si>
  <si>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</si>
  <si>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</si>
  <si>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</si>
  <si>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</si>
  <si>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</si>
  <si>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</si>
  <si>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</si>
  <si>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</si>
  <si>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</si>
  <si>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</si>
  <si>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</si>
  <si>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</si>
  <si>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</si>
  <si>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</si>
  <si>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</si>
  <si>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</si>
  <si>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</si>
  <si>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</si>
  <si>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</si>
  <si>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</si>
  <si>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</si>
  <si>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</si>
  <si>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</si>
  <si>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</si>
  <si>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</si>
  <si>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</si>
  <si>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</si>
  <si>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</si>
  <si>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</si>
  <si>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</si>
  <si>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</si>
  <si>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</si>
  <si>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</si>
  <si>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</si>
  <si>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</si>
  <si>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</si>
  <si>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</si>
  <si>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</si>
  <si>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</si>
  <si>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</si>
  <si>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</si>
  <si>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</si>
  <si>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</si>
  <si>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</si>
  <si>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</si>
  <si>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</si>
  <si>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</si>
  <si>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</si>
  <si>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</si>
  <si>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</si>
  <si>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</si>
  <si>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</si>
  <si>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</si>
  <si>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</si>
  <si>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</si>
  <si>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</si>
  <si>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</si>
  <si>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</si>
  <si>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</si>
  <si>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</si>
  <si>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</si>
  <si>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</si>
  <si>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</si>
  <si>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</si>
  <si>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</si>
  <si>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</si>
  <si>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</si>
  <si>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</si>
  <si>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</si>
  <si>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</si>
  <si>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</si>
  <si>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</si>
  <si>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</si>
  <si>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</si>
  <si>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</si>
  <si>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</si>
  <si>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</si>
  <si>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</si>
  <si>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</si>
  <si>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</si>
  <si>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</si>
  <si>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</si>
  <si>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</si>
  <si>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</si>
  <si>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</si>
  <si>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</si>
  <si>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</si>
  <si>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</si>
  <si>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</si>
  <si>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</si>
  <si>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</si>
  <si>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</si>
  <si>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</si>
  <si>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</si>
  <si>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</si>
  <si>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</si>
  <si>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</si>
  <si>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</si>
  <si>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</si>
  <si>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</si>
  <si>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</si>
  <si>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</si>
  <si>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</si>
  <si>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</si>
  <si>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</si>
  <si>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</si>
  <si>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</si>
  <si>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</si>
  <si>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</si>
  <si>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</si>
  <si>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</si>
  <si>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</si>
  <si>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</si>
  <si>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</si>
  <si>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</si>
  <si>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</si>
  <si>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</si>
  <si>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</si>
  <si>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</si>
  <si>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</si>
  <si>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</si>
  <si>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</si>
  <si>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</si>
  <si>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</si>
  <si>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</si>
  <si>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</si>
  <si>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</si>
  <si>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</si>
  <si>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</si>
  <si>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</si>
  <si>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</si>
  <si>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</si>
  <si>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</si>
  <si>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</si>
  <si>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</si>
  <si>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</si>
  <si>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</si>
  <si>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</si>
  <si>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</si>
  <si>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</si>
  <si>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</si>
  <si>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</si>
  <si>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</si>
  <si>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</si>
  <si>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</si>
  <si>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</si>
  <si>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</si>
  <si>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</si>
  <si>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</si>
  <si>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</si>
  <si>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</si>
  <si>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</si>
  <si>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</si>
  <si>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</si>
  <si>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</si>
  <si>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</si>
  <si>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</si>
  <si>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</si>
  <si>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</si>
  <si>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</si>
  <si>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</si>
  <si>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</si>
  <si>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</si>
  <si>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</si>
  <si>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</si>
  <si>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</si>
  <si>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</si>
  <si>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</si>
  <si>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</si>
  <si>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</si>
  <si>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</si>
  <si>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</si>
  <si>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</si>
  <si>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</si>
  <si>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</si>
  <si>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</si>
  <si>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</si>
  <si>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</si>
  <si>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</si>
  <si>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</si>
  <si>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</si>
  <si>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</si>
  <si>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</si>
  <si>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</si>
  <si>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</si>
  <si>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</si>
  <si>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</si>
  <si>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</si>
  <si>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</si>
  <si>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</si>
  <si>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</si>
  <si>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</si>
  <si>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</si>
  <si>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</si>
  <si>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</si>
  <si>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</si>
  <si>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</si>
  <si>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</si>
  <si>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</si>
  <si>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</si>
  <si>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</si>
  <si>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</si>
  <si>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</si>
  <si>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</si>
  <si>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</si>
  <si>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</si>
  <si>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</si>
  <si>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</si>
  <si>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</si>
  <si>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</si>
  <si>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</si>
  <si>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</si>
  <si>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</si>
  <si>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</si>
  <si>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</si>
  <si>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</si>
  <si>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</si>
  <si>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</si>
  <si>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</si>
  <si>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</si>
  <si>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</si>
  <si>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</si>
  <si>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</si>
  <si>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</si>
  <si>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</si>
  <si>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</si>
  <si>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</si>
  <si>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</si>
  <si>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</si>
  <si>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</si>
  <si>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</si>
  <si>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</si>
  <si>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</si>
  <si>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</si>
  <si>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</si>
  <si>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</si>
  <si>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</si>
  <si>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</si>
  <si>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</si>
  <si>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</si>
  <si>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</si>
  <si>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</si>
  <si>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</si>
  <si>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</si>
  <si>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</si>
  <si>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</si>
  <si>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</si>
  <si>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</si>
  <si>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</si>
  <si>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</si>
  <si>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</si>
  <si>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</si>
  <si>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</si>
  <si>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</si>
  <si>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</si>
  <si>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</si>
  <si>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</si>
  <si>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</si>
  <si>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</si>
  <si>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</si>
  <si>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</si>
  <si>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</si>
  <si>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</si>
  <si>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</si>
  <si>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</si>
  <si>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</si>
  <si>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</si>
  <si>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</si>
  <si>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</si>
  <si>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</si>
  <si>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</si>
  <si>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</si>
  <si>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</si>
  <si>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</si>
  <si>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</si>
  <si>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</si>
  <si>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</si>
  <si>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</si>
  <si>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</si>
  <si>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</si>
  <si>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</si>
  <si>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</si>
  <si>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</si>
  <si>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</si>
  <si>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</si>
  <si>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</si>
  <si>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</si>
  <si>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</si>
  <si>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</si>
  <si>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</si>
  <si>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</si>
  <si>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</si>
  <si>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</si>
  <si>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</si>
  <si>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</si>
  <si>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</si>
  <si>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</si>
  <si>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</si>
  <si>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</si>
  <si>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</si>
  <si>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</si>
  <si>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</si>
  <si>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</si>
  <si>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</si>
  <si>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</si>
  <si>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</si>
  <si>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</si>
  <si>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</si>
  <si>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</si>
  <si>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</si>
  <si>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</si>
  <si>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</si>
  <si>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</si>
  <si>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</si>
  <si>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</si>
  <si>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</si>
  <si>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</si>
  <si>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</si>
  <si>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</si>
  <si>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</si>
  <si>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</si>
  <si>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</si>
  <si>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</si>
  <si>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</si>
  <si>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</si>
  <si>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</si>
  <si>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</si>
  <si>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</si>
  <si>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</si>
  <si>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</si>
  <si>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</si>
  <si>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</si>
  <si>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</si>
  <si>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</si>
  <si>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</si>
  <si>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</si>
  <si>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</si>
  <si>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</si>
  <si>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</si>
  <si>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</si>
  <si>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</si>
  <si>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</si>
  <si>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</si>
  <si>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</si>
  <si>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</si>
  <si>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</si>
  <si>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</si>
  <si>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</si>
  <si>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</si>
  <si>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</si>
  <si>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</si>
  <si>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</si>
  <si>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</si>
  <si>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</si>
  <si>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</si>
  <si>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</si>
  <si>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</si>
  <si>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</si>
  <si>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</si>
  <si>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</si>
  <si>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</si>
  <si>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</si>
  <si>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</si>
  <si>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</si>
  <si>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</si>
  <si>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</si>
  <si>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</si>
  <si>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</si>
  <si>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</si>
  <si>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</si>
  <si>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</si>
  <si>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</si>
  <si>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</si>
  <si>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</si>
  <si>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</si>
  <si>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</si>
  <si>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</si>
  <si>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</si>
  <si>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</si>
  <si>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</si>
  <si>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</si>
  <si>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</si>
  <si>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</si>
  <si>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</si>
  <si>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</si>
  <si>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</si>
  <si>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</si>
  <si>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</si>
  <si>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</si>
  <si>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</si>
  <si>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</si>
  <si>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</si>
  <si>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</si>
  <si>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</si>
  <si>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</si>
  <si>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</si>
  <si>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</si>
  <si>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</si>
  <si>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</si>
  <si>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</si>
  <si>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</si>
  <si>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</si>
  <si>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</si>
  <si>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</si>
  <si>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</si>
  <si>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</si>
  <si>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</si>
  <si>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</si>
  <si>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</si>
  <si>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</si>
  <si>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</si>
  <si>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</si>
  <si>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</si>
  <si>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</si>
  <si>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</si>
  <si>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</si>
  <si>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</si>
  <si>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</si>
  <si>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</si>
  <si>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</si>
  <si>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</si>
  <si>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</si>
  <si>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</si>
  <si>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</si>
  <si>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</si>
  <si>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</si>
  <si>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</si>
  <si>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</si>
  <si>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</si>
  <si>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</si>
  <si>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</si>
  <si>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</si>
  <si>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</si>
  <si>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</si>
  <si>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</si>
  <si>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</si>
  <si>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</si>
  <si>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</si>
  <si>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</si>
  <si>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</si>
  <si>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</si>
  <si>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</si>
  <si>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</si>
  <si>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</si>
  <si>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</si>
  <si>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</si>
  <si>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</si>
  <si>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</si>
  <si>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</si>
  <si>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</si>
  <si>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</si>
  <si>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</si>
  <si>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</si>
  <si>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</si>
  <si>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</si>
  <si>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</si>
  <si>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</si>
  <si>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</si>
  <si>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</si>
  <si>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</si>
  <si>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</si>
  <si>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</si>
  <si>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</si>
  <si>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</si>
  <si>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</si>
  <si>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</si>
  <si>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</si>
  <si>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</si>
  <si>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</si>
  <si>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</si>
  <si>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</si>
  <si>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</si>
  <si>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</si>
  <si>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</si>
  <si>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</si>
  <si>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</si>
  <si>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</si>
  <si>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</si>
  <si>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</si>
  <si>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</si>
  <si>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</si>
  <si>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</si>
  <si>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</si>
  <si>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</si>
  <si>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</si>
  <si>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</si>
  <si>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</si>
  <si>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</si>
  <si>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</si>
  <si>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</si>
  <si>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</si>
  <si>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</si>
  <si>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</si>
  <si>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</si>
  <si>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</si>
  <si>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</si>
  <si>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</si>
  <si>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</si>
  <si>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</si>
  <si>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</si>
  <si>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</si>
  <si>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</si>
  <si>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</si>
  <si>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</si>
  <si>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</si>
  <si>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</si>
  <si>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</si>
  <si>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</si>
  <si>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</si>
  <si>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</si>
  <si>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</si>
  <si>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</si>
  <si>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</si>
  <si>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</si>
  <si>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</si>
  <si>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</si>
  <si>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</si>
  <si>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</si>
  <si>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</si>
  <si>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</si>
  <si>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</si>
  <si>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</si>
  <si>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</si>
  <si>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</si>
  <si>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</si>
  <si>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</si>
  <si>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</si>
  <si>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</si>
  <si>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</si>
  <si>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</si>
  <si>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</si>
  <si>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</si>
  <si>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</si>
  <si>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</si>
  <si>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</si>
  <si>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</si>
  <si>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</si>
  <si>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</si>
  <si>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</si>
  <si>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</si>
  <si>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</si>
  <si>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</si>
  <si>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</si>
  <si>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</si>
  <si>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</si>
  <si>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</si>
  <si>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</si>
  <si>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</si>
  <si>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</si>
  <si>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</si>
  <si>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</si>
  <si>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</si>
  <si>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</si>
  <si>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</si>
  <si>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</si>
  <si>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</si>
  <si>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</si>
  <si>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</si>
  <si>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</si>
  <si>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</si>
  <si>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</si>
  <si>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</si>
  <si>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</si>
  <si>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</si>
  <si>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</si>
  <si>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</si>
  <si>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</si>
  <si>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</si>
  <si>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</si>
  <si>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</si>
  <si>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</si>
  <si>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</si>
  <si>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</si>
  <si>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</si>
  <si>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</si>
  <si>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</si>
  <si>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</si>
  <si>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</si>
  <si>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</si>
  <si>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</si>
  <si>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</si>
  <si>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</si>
  <si>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</si>
  <si>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</si>
  <si>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</si>
  <si>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</si>
  <si>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</si>
  <si>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</si>
  <si>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</si>
  <si>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</si>
  <si>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</si>
  <si>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</si>
  <si>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</si>
  <si>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</si>
  <si>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</si>
  <si>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</si>
  <si>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</si>
  <si>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</si>
  <si>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</si>
  <si>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</si>
  <si>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</si>
  <si>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</si>
  <si>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</si>
  <si>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</si>
  <si>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</si>
  <si>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</si>
  <si>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</si>
  <si>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</si>
  <si>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</si>
  <si>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</si>
  <si>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</si>
  <si>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</si>
  <si>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</si>
  <si>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</si>
  <si>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</si>
  <si>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</si>
  <si>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</si>
  <si>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</si>
  <si>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</si>
  <si>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</si>
  <si>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</si>
  <si>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</si>
  <si>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</si>
  <si>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</si>
  <si>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</si>
  <si>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</si>
  <si>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</si>
  <si>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</si>
  <si>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</si>
  <si>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</si>
  <si>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</si>
  <si>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</si>
  <si>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</si>
  <si>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</si>
  <si>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</si>
  <si>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</si>
  <si>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</si>
  <si>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</si>
  <si>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</si>
  <si>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</si>
  <si>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</si>
  <si>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</si>
  <si>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</si>
  <si>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</si>
  <si>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</si>
  <si>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</si>
  <si>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</si>
  <si>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</si>
  <si>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</si>
  <si>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</si>
  <si>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</si>
  <si>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</si>
  <si>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</si>
  <si>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</si>
  <si>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</si>
  <si>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</si>
  <si>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</si>
  <si>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</si>
  <si>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</si>
  <si>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</si>
  <si>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</si>
  <si>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</si>
  <si>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</si>
  <si>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</si>
  <si>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</si>
  <si>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</si>
  <si>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</si>
  <si>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</si>
  <si>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</si>
  <si>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</si>
  <si>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</si>
  <si>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</si>
  <si>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</si>
  <si>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</si>
  <si>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</si>
  <si>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</si>
  <si>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</si>
  <si>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</si>
  <si>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</si>
  <si>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</si>
  <si>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</si>
  <si>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</si>
  <si>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</si>
  <si>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</si>
  <si>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</si>
  <si>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</si>
  <si>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</si>
  <si>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</si>
  <si>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</si>
  <si>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</si>
  <si>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</si>
  <si>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</si>
  <si>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</si>
  <si>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</si>
  <si>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</si>
  <si>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</si>
  <si>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</si>
  <si>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</si>
  <si>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</si>
  <si>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</si>
  <si>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</si>
  <si>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</si>
  <si>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</si>
  <si>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</si>
  <si>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</si>
  <si>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</si>
  <si>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</si>
  <si>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</si>
  <si>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</si>
  <si>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</si>
  <si>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</si>
  <si>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</si>
  <si>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</si>
  <si>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</si>
  <si>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</si>
  <si>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</si>
  <si>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</si>
  <si>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</si>
  <si>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</si>
  <si>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</si>
  <si>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</si>
  <si>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</si>
  <si>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</si>
  <si>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</si>
  <si>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</si>
  <si>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</si>
  <si>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</si>
  <si>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</si>
  <si>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</si>
  <si>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</si>
  <si>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</si>
  <si>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</si>
  <si>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</si>
  <si>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</si>
  <si>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</si>
  <si>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</si>
  <si>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</si>
  <si>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</si>
  <si>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</si>
  <si>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</si>
  <si>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</si>
  <si>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</si>
  <si>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</si>
  <si>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</si>
  <si>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</si>
  <si>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</si>
  <si>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</si>
  <si>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</si>
  <si>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</si>
  <si>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</si>
  <si>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</si>
  <si>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</si>
  <si>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</si>
  <si>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</si>
  <si>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</si>
  <si>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</si>
  <si>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</si>
  <si>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</si>
  <si>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</si>
  <si>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</si>
  <si>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</si>
  <si>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</si>
  <si>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</si>
  <si>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</si>
  <si>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</si>
  <si>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</si>
  <si>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</si>
  <si>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</si>
  <si>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</si>
  <si>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</si>
  <si>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</si>
  <si>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</si>
  <si>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</si>
  <si>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</si>
  <si>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</si>
  <si>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</si>
  <si>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</si>
  <si>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</si>
  <si>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</si>
  <si>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</si>
  <si>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</si>
  <si>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</si>
  <si>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</si>
  <si>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</si>
  <si>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</si>
  <si>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</si>
  <si>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</si>
  <si>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</si>
  <si>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</si>
  <si>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</si>
  <si>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</si>
  <si>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</si>
  <si>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</si>
  <si>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</si>
  <si>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</si>
  <si>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</si>
  <si>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</si>
  <si>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</si>
  <si>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</si>
  <si>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</si>
  <si>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</si>
  <si>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</si>
  <si>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</si>
  <si>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</si>
  <si>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</si>
  <si>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</si>
  <si>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</si>
  <si>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</si>
  <si>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</si>
  <si>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</si>
  <si>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</si>
  <si>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</si>
  <si>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</si>
  <si>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</si>
  <si>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</si>
  <si>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</si>
  <si>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</si>
  <si>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</si>
  <si>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</si>
  <si>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</si>
  <si>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</si>
  <si>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</si>
  <si>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</si>
  <si>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</si>
  <si>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</si>
  <si>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</si>
  <si>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</si>
  <si>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</si>
  <si>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</si>
  <si>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</si>
  <si>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</si>
  <si>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</si>
  <si>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</si>
  <si>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</si>
  <si>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</si>
  <si>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</si>
  <si>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</si>
  <si>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</si>
  <si>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</si>
  <si>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</si>
  <si>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</si>
  <si>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</si>
  <si>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</si>
  <si>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</si>
  <si>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</si>
  <si>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</si>
  <si>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</si>
  <si>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</si>
  <si>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</si>
  <si>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</si>
  <si>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</si>
  <si>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</si>
  <si>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</si>
  <si>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</si>
  <si>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</si>
  <si>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</si>
  <si>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</si>
  <si>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</si>
  <si>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</si>
  <si>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</si>
  <si>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</si>
  <si>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</si>
  <si>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</si>
  <si>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</si>
  <si>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</si>
  <si>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</si>
  <si>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</si>
  <si>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</si>
  <si>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</si>
  <si>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</si>
  <si>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</si>
  <si>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</si>
  <si>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</si>
  <si>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</si>
  <si>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</si>
  <si>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</si>
  <si>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</si>
  <si>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</si>
  <si>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</si>
  <si>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</si>
  <si>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</si>
  <si>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</si>
  <si>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</si>
  <si>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</si>
  <si>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</si>
  <si>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</si>
  <si>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</si>
  <si>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</si>
  <si>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</si>
  <si>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</si>
  <si>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</si>
  <si>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</si>
  <si>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</si>
  <si>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</si>
  <si>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</si>
  <si>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</si>
  <si>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</si>
  <si>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</si>
  <si>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</si>
  <si>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</si>
  <si>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</si>
  <si>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</si>
  <si>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</si>
  <si>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</si>
  <si>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</si>
  <si>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</si>
  <si>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</si>
  <si>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</si>
  <si>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</si>
  <si>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</si>
  <si>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</si>
  <si>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</si>
  <si>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</si>
  <si>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</si>
  <si>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</si>
  <si>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</si>
  <si>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</si>
  <si>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</si>
  <si>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</si>
  <si>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</si>
  <si>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</si>
  <si>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</si>
  <si>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</si>
  <si>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</si>
  <si>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</si>
  <si>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</si>
  <si>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</si>
  <si>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</si>
  <si>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</si>
  <si>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</si>
  <si>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</si>
  <si>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</si>
  <si>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</si>
  <si>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</si>
  <si>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</si>
  <si>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</si>
  <si>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</si>
  <si>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</si>
  <si>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</si>
  <si>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</si>
  <si>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</si>
  <si>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</si>
  <si>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</si>
  <si>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</si>
  <si>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</si>
  <si>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</si>
  <si>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</si>
  <si>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</si>
  <si>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</si>
  <si>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</si>
  <si>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</si>
  <si>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</si>
  <si>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</si>
  <si>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</si>
  <si>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</si>
  <si>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</si>
  <si>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</si>
  <si>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</si>
  <si>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</si>
  <si>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</si>
  <si>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</si>
  <si>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</si>
  <si>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</si>
  <si>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</si>
  <si>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</si>
  <si>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</si>
  <si>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</si>
  <si>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</si>
  <si>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</si>
  <si>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</si>
  <si>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</si>
  <si>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</si>
  <si>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</si>
  <si>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</si>
  <si>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</si>
  <si>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</si>
  <si>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</si>
  <si>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</si>
  <si>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</si>
  <si>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</si>
  <si>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</si>
  <si>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</si>
  <si>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</si>
  <si>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</si>
  <si>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</si>
  <si>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</si>
  <si>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</si>
  <si>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</si>
  <si>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</si>
  <si>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</si>
  <si>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</si>
  <si>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</si>
  <si>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</si>
  <si>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</si>
  <si>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</si>
  <si>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</si>
  <si>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</si>
  <si>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</si>
  <si>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</si>
  <si>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</si>
  <si>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</si>
  <si>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</si>
  <si>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</si>
  <si>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</si>
  <si>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</si>
  <si>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</si>
  <si>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</si>
  <si>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</si>
  <si>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</si>
  <si>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</si>
  <si>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</si>
  <si>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</si>
  <si>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</si>
  <si>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</si>
  <si>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</si>
  <si>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</si>
  <si>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</si>
  <si>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</si>
  <si>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</si>
  <si>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</si>
  <si>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</si>
  <si>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</si>
  <si>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</si>
  <si>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</si>
  <si>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</si>
  <si>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</si>
  <si>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</si>
  <si>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</si>
  <si>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</si>
  <si>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</si>
  <si>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</si>
  <si>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</si>
  <si>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</si>
  <si>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</si>
  <si>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</si>
  <si>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</si>
  <si>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</si>
  <si>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</si>
  <si>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</si>
  <si>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</si>
  <si>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</si>
  <si>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</si>
  <si>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</si>
  <si>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</si>
  <si>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</si>
  <si>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</si>
  <si>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</si>
  <si>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</si>
  <si>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</si>
  <si>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</si>
  <si>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</si>
  <si>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</si>
  <si>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</si>
  <si>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</si>
  <si>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</si>
  <si>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</si>
  <si>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</si>
  <si>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</si>
  <si>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</si>
  <si>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</si>
  <si>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</si>
  <si>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</si>
  <si>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</si>
  <si>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</si>
  <si>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</si>
  <si>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</si>
  <si>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</si>
  <si>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</si>
  <si>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</si>
  <si>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</si>
  <si>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</si>
  <si>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</si>
  <si>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</si>
  <si>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</si>
  <si>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</si>
  <si>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</si>
  <si>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</si>
  <si>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</si>
  <si>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</si>
  <si>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</si>
  <si>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</si>
  <si>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</si>
  <si>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</si>
  <si>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</si>
  <si>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</si>
  <si>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</si>
  <si>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</si>
  <si>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</si>
  <si>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</si>
  <si>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</si>
  <si>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</si>
  <si>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</si>
  <si>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</si>
  <si>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</si>
  <si>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</si>
  <si>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</si>
  <si>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</si>
  <si>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</si>
  <si>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</si>
  <si>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</si>
  <si>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</si>
  <si>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</si>
  <si>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</si>
  <si>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</si>
  <si>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</si>
  <si>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</si>
  <si>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</si>
  <si>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</si>
  <si>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</si>
  <si>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</si>
  <si>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</si>
  <si>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</si>
  <si>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</si>
  <si>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</si>
  <si>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</si>
  <si>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</si>
  <si>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</si>
  <si>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</si>
  <si>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</si>
  <si>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</si>
  <si>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</si>
  <si>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</si>
  <si>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</si>
  <si>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</si>
  <si>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</si>
  <si>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</si>
  <si>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</si>
  <si>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</si>
  <si>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</si>
  <si>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</si>
  <si>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</si>
  <si>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</si>
  <si>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</si>
  <si>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</si>
  <si>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</si>
  <si>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</si>
  <si>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</si>
  <si>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</si>
  <si>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</si>
  <si>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</si>
  <si>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</si>
  <si>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</si>
  <si>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</si>
  <si>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</si>
  <si>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</si>
  <si>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</si>
  <si>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</si>
  <si>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</si>
  <si>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</si>
  <si>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</si>
  <si>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</si>
  <si>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</si>
  <si>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</si>
  <si>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</si>
  <si>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</si>
  <si>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</si>
  <si>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</si>
  <si>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</si>
  <si>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</si>
  <si>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</si>
  <si>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</si>
  <si>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</si>
  <si>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</si>
  <si>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</si>
  <si>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</si>
  <si>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</si>
  <si>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</si>
  <si>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</si>
  <si>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</si>
  <si>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</si>
  <si>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</si>
  <si>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</si>
  <si>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</si>
  <si>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</si>
  <si>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</si>
  <si>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</si>
  <si>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</si>
  <si>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</si>
  <si>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</si>
  <si>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</si>
  <si>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</si>
  <si>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</si>
  <si>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</si>
  <si>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</si>
  <si>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</si>
  <si>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</si>
  <si>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</si>
  <si>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</si>
  <si>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</si>
  <si>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</si>
  <si>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</si>
  <si>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</si>
  <si>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</si>
  <si>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</si>
  <si>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</si>
  <si>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</si>
  <si>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</si>
  <si>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</si>
  <si>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</si>
  <si>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</si>
  <si>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</si>
  <si>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</si>
  <si>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</si>
  <si>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</si>
  <si>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</si>
  <si>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</si>
  <si>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</si>
  <si>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</si>
  <si>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</si>
  <si>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</si>
  <si>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</si>
  <si>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</si>
  <si>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</si>
  <si>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</si>
  <si>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</si>
  <si>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</si>
  <si>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</si>
  <si>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</si>
  <si>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</si>
  <si>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</si>
  <si>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</si>
  <si>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</si>
  <si>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</si>
  <si>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</si>
  <si>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</si>
  <si>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</si>
  <si>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</si>
  <si>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</si>
  <si>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</si>
  <si>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</si>
  <si>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</si>
  <si>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</si>
  <si>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</si>
  <si>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</si>
  <si>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</si>
  <si>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</si>
  <si>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</si>
  <si>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</si>
  <si>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</si>
  <si>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</si>
  <si>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</si>
  <si>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</si>
  <si>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</si>
  <si>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</si>
  <si>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</si>
  <si>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</si>
  <si>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</si>
  <si>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</si>
  <si>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</si>
  <si>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</si>
  <si>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</si>
  <si>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</si>
  <si>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</si>
  <si>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</si>
  <si>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</si>
  <si>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</si>
  <si>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</si>
  <si>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</si>
  <si>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</si>
  <si>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</si>
  <si>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</si>
  <si>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</si>
  <si>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</si>
  <si>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</si>
  <si>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</si>
  <si>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</si>
  <si>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</si>
  <si>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</si>
  <si>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</si>
  <si>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</si>
  <si>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</si>
  <si>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</si>
  <si>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</si>
  <si>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</si>
  <si>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</si>
  <si>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</si>
  <si>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</si>
  <si>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</si>
  <si>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</si>
  <si>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</si>
  <si>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</si>
  <si>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</si>
  <si>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</si>
  <si>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</si>
  <si>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</si>
  <si>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</si>
  <si>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</si>
  <si>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</si>
  <si>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</si>
  <si>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</si>
  <si>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</si>
  <si>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</si>
  <si>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</si>
  <si>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</si>
  <si>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</si>
  <si>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</si>
  <si>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</si>
  <si>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</si>
  <si>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</si>
  <si>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</si>
  <si>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</si>
  <si>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</si>
  <si>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</si>
  <si>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</si>
  <si>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</si>
  <si>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</si>
  <si>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</si>
  <si>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</si>
  <si>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</si>
  <si>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</si>
  <si>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</si>
  <si>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</si>
  <si>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</si>
  <si>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</si>
  <si>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</si>
  <si>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</si>
  <si>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</si>
  <si>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</si>
  <si>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</si>
  <si>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</si>
  <si>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</si>
  <si>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</si>
  <si>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</si>
  <si>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</si>
  <si>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</si>
  <si>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</si>
  <si>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</si>
  <si>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</si>
  <si>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</si>
  <si>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</si>
  <si>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</si>
  <si>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</si>
  <si>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</si>
  <si>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</si>
  <si>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</si>
  <si>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</si>
  <si>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</si>
  <si>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</si>
  <si>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</si>
  <si>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</si>
  <si>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</si>
  <si>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</si>
  <si>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</si>
  <si>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</si>
  <si>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</si>
  <si>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</si>
  <si>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</si>
  <si>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</si>
  <si>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</si>
  <si>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</si>
  <si>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</si>
  <si>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</si>
  <si>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</si>
  <si>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</si>
  <si>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</si>
  <si>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</si>
  <si>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</si>
  <si>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</si>
  <si>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</si>
  <si>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</si>
  <si>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</si>
  <si>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</si>
  <si>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</si>
  <si>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</si>
  <si>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</si>
  <si>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</si>
  <si>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</si>
  <si>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</si>
  <si>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</si>
  <si>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</si>
  <si>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</si>
  <si>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</si>
  <si>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</si>
  <si>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</si>
  <si>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</si>
  <si>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</si>
  <si>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</si>
  <si>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</si>
  <si>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</si>
  <si>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</si>
  <si>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</si>
  <si>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</si>
  <si>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</si>
  <si>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</si>
  <si>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</si>
  <si>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</si>
  <si>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</si>
  <si>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</si>
  <si>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</si>
  <si>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</si>
  <si>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</si>
  <si>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</si>
  <si>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</si>
  <si>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</si>
  <si>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</si>
  <si>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</si>
  <si>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</si>
  <si>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</si>
  <si>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</si>
  <si>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</si>
  <si>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</si>
  <si>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</si>
  <si>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</si>
  <si>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</si>
  <si>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</si>
  <si>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</si>
  <si>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</si>
  <si>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</si>
  <si>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</si>
  <si>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</si>
  <si>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</si>
  <si>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</si>
  <si>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</si>
  <si>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</si>
  <si>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</si>
  <si>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</si>
  <si>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</si>
  <si>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</si>
  <si>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</si>
  <si>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</si>
  <si>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</si>
  <si>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</si>
  <si>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</si>
  <si>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</si>
  <si>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</si>
  <si>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</si>
  <si>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</si>
  <si>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</si>
  <si>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</si>
  <si>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</si>
  <si>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</si>
  <si>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</si>
  <si>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</si>
  <si>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</si>
  <si>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</si>
  <si>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</si>
  <si>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</si>
  <si>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</si>
  <si>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</si>
  <si>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</si>
  <si>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</si>
  <si>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</si>
  <si>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</si>
  <si>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</si>
  <si>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</si>
  <si>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</si>
  <si>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</si>
  <si>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</si>
  <si>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</si>
  <si>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</si>
  <si>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</si>
  <si>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</si>
  <si>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</si>
  <si>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</si>
  <si>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</si>
  <si>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</si>
  <si>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</si>
  <si>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</si>
  <si>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</si>
  <si>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</si>
  <si>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</si>
  <si>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</si>
  <si>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</si>
  <si>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</si>
  <si>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</si>
  <si>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</si>
  <si>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</si>
  <si>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</si>
  <si>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</si>
  <si>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</si>
  <si>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</si>
  <si>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</si>
  <si>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</si>
  <si>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</si>
  <si>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</si>
  <si>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</si>
  <si>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</si>
  <si>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</si>
  <si>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</si>
  <si>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</si>
  <si>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</si>
  <si>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</si>
  <si>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</si>
  <si>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</si>
  <si>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</si>
  <si>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</si>
  <si>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</si>
  <si>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</si>
  <si>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</si>
  <si>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</si>
  <si>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</si>
  <si>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</si>
  <si>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</si>
  <si>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</si>
  <si>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</si>
  <si>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</si>
  <si>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</si>
  <si>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</si>
  <si>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</si>
  <si>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</si>
  <si>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</si>
  <si>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</si>
  <si>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</si>
  <si>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</si>
  <si>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</si>
  <si>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</si>
  <si>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</si>
  <si>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</si>
  <si>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</si>
  <si>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</si>
  <si>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</si>
  <si>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</si>
  <si>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</si>
  <si>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</si>
  <si>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</si>
  <si>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</si>
  <si>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</si>
  <si>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</si>
  <si>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</si>
  <si>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</si>
  <si>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</si>
  <si>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</si>
  <si>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</si>
  <si>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</si>
  <si>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</si>
  <si>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</si>
  <si>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</si>
  <si>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</si>
  <si>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</si>
  <si>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</si>
  <si>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</si>
  <si>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</si>
  <si>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</si>
  <si>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</si>
  <si>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</si>
  <si>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</si>
  <si>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</si>
  <si>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</si>
  <si>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</si>
  <si>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</si>
  <si>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</si>
  <si>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</si>
  <si>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</si>
  <si>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</si>
  <si>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</si>
  <si>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</si>
  <si>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</si>
  <si>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</si>
  <si>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</si>
  <si>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</si>
  <si>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</si>
  <si>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</si>
  <si>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</si>
  <si>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</si>
  <si>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</si>
  <si>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</si>
  <si>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</si>
  <si>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</si>
  <si>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</si>
  <si>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</si>
  <si>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</si>
  <si>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</si>
  <si>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</si>
  <si>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</si>
  <si>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</si>
  <si>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</si>
  <si>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</si>
  <si>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</si>
  <si>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</si>
  <si>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</si>
  <si>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</si>
  <si>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</si>
  <si>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</si>
  <si>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</si>
  <si>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</si>
  <si>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</si>
  <si>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</si>
  <si>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</si>
  <si>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</si>
  <si>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</si>
  <si>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</si>
  <si>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</si>
  <si>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</si>
  <si>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</si>
  <si>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</si>
  <si>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</si>
  <si>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</si>
  <si>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</si>
  <si>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</si>
  <si>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</si>
  <si>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</si>
  <si>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</si>
  <si>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</si>
  <si>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</si>
  <si>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</si>
  <si>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</si>
  <si>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</si>
  <si>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</si>
  <si>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</si>
  <si>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</si>
  <si>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</si>
  <si>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</si>
  <si>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</si>
  <si>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</si>
  <si>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</si>
  <si>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</si>
  <si>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</si>
  <si>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</si>
  <si>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</si>
  <si>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</si>
  <si>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</si>
  <si>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</si>
  <si>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</si>
  <si>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</si>
  <si>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</si>
  <si>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</si>
  <si>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</si>
  <si>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</si>
  <si>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</si>
  <si>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</si>
  <si>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</si>
  <si>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</si>
  <si>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</si>
  <si>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</si>
  <si>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</si>
  <si>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</si>
  <si>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</si>
  <si>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</si>
  <si>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</si>
  <si>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</si>
  <si>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</si>
  <si>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</si>
  <si>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</si>
  <si>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</si>
  <si>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</si>
  <si>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</si>
  <si>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</si>
  <si>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</si>
  <si>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</si>
  <si>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</si>
  <si>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</si>
  <si>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</si>
  <si>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</si>
  <si>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</si>
  <si>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</si>
  <si>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</si>
  <si>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</si>
  <si>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</si>
  <si>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</si>
  <si>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</si>
  <si>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</si>
  <si>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</si>
  <si>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</si>
  <si>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</si>
  <si>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</si>
  <si>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</si>
  <si>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</si>
  <si>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</si>
  <si>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</si>
  <si>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</si>
  <si>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</si>
  <si>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</si>
  <si>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</si>
  <si>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</si>
  <si>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</si>
  <si>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</si>
  <si>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</si>
  <si>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</si>
  <si>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</si>
  <si>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</si>
  <si>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</si>
  <si>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</si>
  <si>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</si>
  <si>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</si>
  <si>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</si>
  <si>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</si>
  <si>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</si>
  <si>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</si>
  <si>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</si>
  <si>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</si>
  <si>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</si>
  <si>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</si>
  <si>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</si>
  <si>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</si>
  <si>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</si>
  <si>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</si>
  <si>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</si>
  <si>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</si>
  <si>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</si>
  <si>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</si>
  <si>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</si>
  <si>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</si>
  <si>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</si>
  <si>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</si>
  <si>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</si>
  <si>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</si>
  <si>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</si>
  <si>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</si>
  <si>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</si>
  <si>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</si>
  <si>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</si>
  <si>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</si>
  <si>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</si>
  <si>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</si>
  <si>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</si>
  <si>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</si>
  <si>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</si>
  <si>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</si>
  <si>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</si>
  <si>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</si>
  <si>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</si>
  <si>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</si>
  <si>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</si>
  <si>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</si>
  <si>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</si>
  <si>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</si>
  <si>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</si>
  <si>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</si>
  <si>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</si>
  <si>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</si>
  <si>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</si>
  <si>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</si>
  <si>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</si>
  <si>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</si>
  <si>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</si>
  <si>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</si>
  <si>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</si>
  <si>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</si>
  <si>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</si>
  <si>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</si>
  <si>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</si>
  <si>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</si>
  <si>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</si>
  <si>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</si>
  <si>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</si>
  <si>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</si>
  <si>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</si>
  <si>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</si>
  <si>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</si>
  <si>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</si>
  <si>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</si>
  <si>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</si>
  <si>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</si>
  <si>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</si>
  <si>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</si>
  <si>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</si>
  <si>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</si>
  <si>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</si>
  <si>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</si>
  <si>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</si>
  <si>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</si>
  <si>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</si>
  <si>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</si>
  <si>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</si>
  <si>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</si>
  <si>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</si>
  <si>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</si>
  <si>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</si>
  <si>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</si>
  <si>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</si>
  <si>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</si>
  <si>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</si>
  <si>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</si>
  <si>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</si>
  <si>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</si>
  <si>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</si>
  <si>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</si>
  <si>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</si>
  <si>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</si>
  <si>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</si>
  <si>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</si>
  <si>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</si>
  <si>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</si>
  <si>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</si>
  <si>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</si>
  <si>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</si>
  <si>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</si>
  <si>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</si>
  <si>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</si>
  <si>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</si>
  <si>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</si>
  <si>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</si>
  <si>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</si>
  <si>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</si>
  <si>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</si>
  <si>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</si>
  <si>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</si>
  <si>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</si>
  <si>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</si>
  <si>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</si>
  <si>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</si>
  <si>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</si>
  <si>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</si>
  <si>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</si>
  <si>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</si>
  <si>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</si>
  <si>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</si>
  <si>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</si>
  <si>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</si>
  <si>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</si>
  <si>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</si>
  <si>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</si>
  <si>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</si>
  <si>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</si>
  <si>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</si>
  <si>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</si>
  <si>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</si>
  <si>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</si>
  <si>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</si>
  <si>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</si>
  <si>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</si>
  <si>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</si>
  <si>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</si>
  <si>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</si>
  <si>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</si>
  <si>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</si>
  <si>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</si>
  <si>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</si>
  <si>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</si>
  <si>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</si>
  <si>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</si>
  <si>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</si>
  <si>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</si>
  <si>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</si>
  <si>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</si>
  <si>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</si>
  <si>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</si>
  <si>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</si>
  <si>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</si>
  <si>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</si>
  <si>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</si>
  <si>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</si>
  <si>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</si>
  <si>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</si>
  <si>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</si>
  <si>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</si>
  <si>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</si>
  <si>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</si>
  <si>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</si>
  <si>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</si>
  <si>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</si>
  <si>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</si>
  <si>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</si>
  <si>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</si>
  <si>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</si>
  <si>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</si>
  <si>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</si>
  <si>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</si>
  <si>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</si>
  <si>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</si>
  <si>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</si>
  <si>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</si>
  <si>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</si>
  <si>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</si>
  <si>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</si>
  <si>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</si>
  <si>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</si>
  <si>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</si>
  <si>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</si>
  <si>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</si>
  <si>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</si>
  <si>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</si>
  <si>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</si>
  <si>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</si>
  <si>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</si>
  <si>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</si>
  <si>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</si>
  <si>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</si>
  <si>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</si>
  <si>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</si>
  <si>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</si>
  <si>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</si>
  <si>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</si>
  <si>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</si>
  <si>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</si>
  <si>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</si>
  <si>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</si>
  <si>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</si>
  <si>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</si>
  <si>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</si>
  <si>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</si>
  <si>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</si>
  <si>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</si>
  <si>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</si>
  <si>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</si>
  <si>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</si>
  <si>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</si>
  <si>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</si>
  <si>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</si>
  <si>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</si>
  <si>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</si>
  <si>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</si>
  <si>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</si>
  <si>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</si>
  <si>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</si>
  <si>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</si>
  <si>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</si>
  <si>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</si>
  <si>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</si>
  <si>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</si>
  <si>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</si>
  <si>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</si>
  <si>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</si>
  <si>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</si>
  <si>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</si>
  <si>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</si>
  <si>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</si>
  <si>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</si>
  <si>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</si>
  <si>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</si>
  <si>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</si>
  <si>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</si>
  <si>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</si>
  <si>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</si>
  <si>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</si>
  <si>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</si>
  <si>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</si>
  <si>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</si>
  <si>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</si>
  <si>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</si>
  <si>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</si>
  <si>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</si>
  <si>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</si>
  <si>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</si>
  <si>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</si>
  <si>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</si>
  <si>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</si>
  <si>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</si>
  <si>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</si>
  <si>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</si>
  <si>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</si>
  <si>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</si>
  <si>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</si>
  <si>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</si>
  <si>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</si>
  <si>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</si>
  <si>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</si>
  <si>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</si>
  <si>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</si>
  <si>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</si>
  <si>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</si>
  <si>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</si>
  <si>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</si>
  <si>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</si>
  <si>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</si>
  <si>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</si>
  <si>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</si>
  <si>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</si>
  <si>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</si>
  <si>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</si>
  <si>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</si>
  <si>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</si>
  <si>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</si>
  <si>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</si>
  <si>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</si>
  <si>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</si>
  <si>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</si>
  <si>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</si>
  <si>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</si>
  <si>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</si>
  <si>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</si>
  <si>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</si>
  <si>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</si>
  <si>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</si>
  <si>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</si>
  <si>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</si>
  <si>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</si>
  <si>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</si>
  <si>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</si>
  <si>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</si>
  <si>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</si>
  <si>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</si>
  <si>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</si>
  <si>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</si>
  <si>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</si>
  <si>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</si>
  <si>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</si>
  <si>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</si>
  <si>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</si>
  <si>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</si>
  <si>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</si>
  <si>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</si>
  <si>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</si>
  <si>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</si>
  <si>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</si>
  <si>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</si>
  <si>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</si>
  <si>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</si>
  <si>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</si>
  <si>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</si>
  <si>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</si>
  <si>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</si>
  <si>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</si>
  <si>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</si>
  <si>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</si>
  <si>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</si>
  <si>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</si>
  <si>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</si>
  <si>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</si>
  <si>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</si>
  <si>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</si>
  <si>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</si>
  <si>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</si>
  <si>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</si>
  <si>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</si>
  <si>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</si>
  <si>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</si>
  <si>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</si>
  <si>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</si>
  <si>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</si>
  <si>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</si>
  <si>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</si>
  <si>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</si>
  <si>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</si>
  <si>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</si>
  <si>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</si>
  <si>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</si>
  <si>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</si>
  <si>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</si>
  <si>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</si>
  <si>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</si>
  <si>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</si>
  <si>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</si>
  <si>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</si>
  <si>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</si>
  <si>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</si>
  <si>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</si>
  <si>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</si>
  <si>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</si>
  <si>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</si>
  <si>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</si>
  <si>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</si>
  <si>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</si>
  <si>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</si>
  <si>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</si>
  <si>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</si>
  <si>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</si>
  <si>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</si>
  <si>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</si>
  <si>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</si>
  <si>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</si>
  <si>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</si>
  <si>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</si>
  <si>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</si>
  <si>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</si>
  <si>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</si>
  <si>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</si>
  <si>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</si>
  <si>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</si>
  <si>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</si>
  <si>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</si>
  <si>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</si>
  <si>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</si>
  <si>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</si>
  <si>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</si>
  <si>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</si>
  <si>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</si>
  <si>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</si>
  <si>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</si>
  <si>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</si>
  <si>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</si>
  <si>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</si>
  <si>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</si>
  <si>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</si>
  <si>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</si>
  <si>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</si>
  <si>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</si>
  <si>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</si>
  <si>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</si>
  <si>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</si>
  <si>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</si>
  <si>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</si>
  <si>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</si>
  <si>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</si>
  <si>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</si>
  <si>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</si>
  <si>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</si>
  <si>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</si>
  <si>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</si>
  <si>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</si>
  <si>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</si>
  <si>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</si>
  <si>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</si>
  <si>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</si>
  <si>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</si>
  <si>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</si>
  <si>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</si>
  <si>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</si>
  <si>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</si>
  <si>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</si>
  <si>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</si>
  <si>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</si>
  <si>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</si>
  <si>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</si>
  <si>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</si>
  <si>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</si>
  <si>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</si>
  <si>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</si>
  <si>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</si>
  <si>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</si>
  <si>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</si>
  <si>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</si>
  <si>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</si>
  <si>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</si>
  <si>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</si>
  <si>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</si>
  <si>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</si>
  <si>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</si>
  <si>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</si>
  <si>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</si>
  <si>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</si>
  <si>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</si>
  <si>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</si>
  <si>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</si>
  <si>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</si>
  <si>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</si>
  <si>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</si>
  <si>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</si>
  <si>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</si>
  <si>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</si>
  <si>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</si>
  <si>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</si>
  <si>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</si>
  <si>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</si>
  <si>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</si>
  <si>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</si>
  <si>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</si>
  <si>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</si>
  <si>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</si>
  <si>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</si>
  <si>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</si>
  <si>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</si>
  <si>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</si>
  <si>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</si>
  <si>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</si>
  <si>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</si>
  <si>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</si>
  <si>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</si>
  <si>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</si>
  <si>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</si>
  <si>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</si>
  <si>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</si>
  <si>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</si>
  <si>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</si>
  <si>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</si>
  <si>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</si>
  <si>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</si>
  <si>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</si>
  <si>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</si>
  <si>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</si>
  <si>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</si>
  <si>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</si>
  <si>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</si>
  <si>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</si>
  <si>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</si>
  <si>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</si>
  <si>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</si>
  <si>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</si>
  <si>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</si>
  <si>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</si>
  <si>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</si>
  <si>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</si>
  <si>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</si>
  <si>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</si>
  <si>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</si>
  <si>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</si>
  <si>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</si>
  <si>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</si>
  <si>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</si>
  <si>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</si>
  <si>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</si>
  <si>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</si>
  <si>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</si>
  <si>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</si>
  <si>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</si>
  <si>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</si>
  <si>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</si>
  <si>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</si>
  <si>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</si>
  <si>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</si>
  <si>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</si>
  <si>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</si>
  <si>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</si>
  <si>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</si>
  <si>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</si>
  <si>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</si>
  <si>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</si>
  <si>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</si>
  <si>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</si>
  <si>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</si>
  <si>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</si>
  <si>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</si>
  <si>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</si>
  <si>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</si>
  <si>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</si>
  <si>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</si>
  <si>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</si>
  <si>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</si>
  <si>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</si>
  <si>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</si>
  <si>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</si>
  <si>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</si>
  <si>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</si>
  <si>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</si>
  <si>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</si>
  <si>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</si>
  <si>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</si>
  <si>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</si>
  <si>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</si>
  <si>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</si>
  <si>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</si>
  <si>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</si>
  <si>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</si>
  <si>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</si>
  <si>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</si>
  <si>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</si>
  <si>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</si>
  <si>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</si>
  <si>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</si>
  <si>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</si>
  <si>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</si>
  <si>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</si>
  <si>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</si>
  <si>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</si>
  <si>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</si>
  <si>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</si>
  <si>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</si>
  <si>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</si>
  <si>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</si>
  <si>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</si>
  <si>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</si>
  <si>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</si>
  <si>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</si>
  <si>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</si>
  <si>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</si>
  <si>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</si>
  <si>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</si>
  <si>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</si>
  <si>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</si>
  <si>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</si>
  <si>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</si>
  <si>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</si>
  <si>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</si>
  <si>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</si>
  <si>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</si>
  <si>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</si>
  <si>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</si>
  <si>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</si>
  <si>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</si>
  <si>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</si>
  <si>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</si>
  <si>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</si>
  <si>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</si>
  <si>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</si>
  <si>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</si>
  <si>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</si>
  <si>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</si>
  <si>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</si>
  <si>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</si>
  <si>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</si>
  <si>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</si>
  <si>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</si>
  <si>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</si>
  <si>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</si>
  <si>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</si>
  <si>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</si>
  <si>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</si>
  <si>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</si>
  <si>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</si>
  <si>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</si>
  <si>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</si>
  <si>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</si>
  <si>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</si>
  <si>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</si>
  <si>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</si>
  <si>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</si>
  <si>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</si>
  <si>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</si>
  <si>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</si>
  <si>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</si>
  <si>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</si>
  <si>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</si>
  <si>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</si>
  <si>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</si>
  <si>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</si>
  <si>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</si>
  <si>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</si>
  <si>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</si>
  <si>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</si>
  <si>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</si>
  <si>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</si>
  <si>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</si>
  <si>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</si>
  <si>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</si>
  <si>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</si>
  <si>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</si>
  <si>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</si>
  <si>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</si>
  <si>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</si>
  <si>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</si>
  <si>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</si>
  <si>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</si>
  <si>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</si>
  <si>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</si>
  <si>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</si>
  <si>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</si>
  <si>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</si>
  <si>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</si>
  <si>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</si>
  <si>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</si>
  <si>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</si>
  <si>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</si>
  <si>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</si>
  <si>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</si>
  <si>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</si>
  <si>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</si>
  <si>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</si>
  <si>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</si>
  <si>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</si>
  <si>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</si>
  <si>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</si>
  <si>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</si>
  <si>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</si>
  <si>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</si>
  <si>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</si>
  <si>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</si>
  <si>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</si>
  <si>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</si>
  <si>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</si>
  <si>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</si>
  <si>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</si>
  <si>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</si>
  <si>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</si>
  <si>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</si>
  <si>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</si>
  <si>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</si>
  <si>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</si>
  <si>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</si>
  <si>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</si>
  <si>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</si>
  <si>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</si>
  <si>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</si>
  <si>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</si>
  <si>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</si>
  <si>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</si>
  <si>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</si>
  <si>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</si>
  <si>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</si>
  <si>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</si>
  <si>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</si>
  <si>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</si>
  <si>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</si>
  <si>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</si>
  <si>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</si>
  <si>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</si>
  <si>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</si>
  <si>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</si>
  <si>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</si>
  <si>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</si>
  <si>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</si>
  <si>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</si>
  <si>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</si>
  <si>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</si>
  <si>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</si>
  <si>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</si>
  <si>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</si>
  <si>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</si>
  <si>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</si>
  <si>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</si>
  <si>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</si>
  <si>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</si>
  <si>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</si>
  <si>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</si>
  <si>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</si>
  <si>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</si>
  <si>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</si>
  <si>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</si>
  <si>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</si>
  <si>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</si>
  <si>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</si>
  <si>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</si>
  <si>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</si>
  <si>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</si>
  <si>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</si>
  <si>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</si>
  <si>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</si>
  <si>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</si>
  <si>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</si>
  <si>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</si>
  <si>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</si>
  <si>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</si>
  <si>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</si>
  <si>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</si>
  <si>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</si>
  <si>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</si>
  <si>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</si>
  <si>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</si>
  <si>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</si>
  <si>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</si>
  <si>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</si>
  <si>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</si>
  <si>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</si>
  <si>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</si>
  <si>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</si>
  <si>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</si>
  <si>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</si>
  <si>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</si>
  <si>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</si>
  <si>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</si>
  <si>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</si>
  <si>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</si>
  <si>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</si>
  <si>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</si>
  <si>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</si>
  <si>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</si>
  <si>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</si>
  <si>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</si>
  <si>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</si>
  <si>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</si>
  <si>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</si>
  <si>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</si>
  <si>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</si>
  <si>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</si>
  <si>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</si>
  <si>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</si>
  <si>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</si>
  <si>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</si>
  <si>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</si>
  <si>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</si>
  <si>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</si>
  <si>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</si>
  <si>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</si>
  <si>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</si>
  <si>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</si>
  <si>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</si>
  <si>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</si>
  <si>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</si>
  <si>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</si>
  <si>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</si>
  <si>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</si>
  <si>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</si>
  <si>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</si>
  <si>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</si>
  <si>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</si>
  <si>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</si>
  <si>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</si>
  <si>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</si>
  <si>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</si>
  <si>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</si>
  <si>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</si>
  <si>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</si>
  <si>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</si>
  <si>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</si>
  <si>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</si>
  <si>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</si>
  <si>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</si>
  <si>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</si>
  <si>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</si>
  <si>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</si>
  <si>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</si>
  <si>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</si>
  <si>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</si>
  <si>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</si>
  <si>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</si>
  <si>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</si>
  <si>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</si>
  <si>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</si>
  <si>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</si>
  <si>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</si>
  <si>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</si>
  <si>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</si>
  <si>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</si>
  <si>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</si>
  <si>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</si>
  <si>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</si>
  <si>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</si>
  <si>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</si>
  <si>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</si>
  <si>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</si>
  <si>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</si>
  <si>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</si>
  <si>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</si>
  <si>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</si>
  <si>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</si>
  <si>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</si>
  <si>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</si>
  <si>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</si>
  <si>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</si>
  <si>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</si>
  <si>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</si>
  <si>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</si>
  <si>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</si>
  <si>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</si>
  <si>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</si>
  <si>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</si>
  <si>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</si>
  <si>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</si>
  <si>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</si>
  <si>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</si>
  <si>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</si>
  <si>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</si>
  <si>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</si>
  <si>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</si>
  <si>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</si>
  <si>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</si>
  <si>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</si>
  <si>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</si>
  <si>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</si>
  <si>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</si>
  <si>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</si>
  <si>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</si>
  <si>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</si>
  <si>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</si>
  <si>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</si>
  <si>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</si>
  <si>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</si>
  <si>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</si>
  <si>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</si>
  <si>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</si>
  <si>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</si>
  <si>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</si>
  <si>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</si>
  <si>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</si>
  <si>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</si>
  <si>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</si>
  <si>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</si>
  <si>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</si>
  <si>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</si>
  <si>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</si>
  <si>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</si>
  <si>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</si>
  <si>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</si>
  <si>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</si>
  <si>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</si>
  <si>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</si>
  <si>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</si>
  <si>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</si>
  <si>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</si>
  <si>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</si>
  <si>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</si>
  <si>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</si>
  <si>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</si>
  <si>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</si>
  <si>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</si>
  <si>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</si>
  <si>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</si>
  <si>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</si>
  <si>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</si>
  <si>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</si>
  <si>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</si>
  <si>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</si>
  <si>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</si>
  <si>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</si>
  <si>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</si>
  <si>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</si>
  <si>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</si>
  <si>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</si>
  <si>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</si>
  <si>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</si>
  <si>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</si>
  <si>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</si>
  <si>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</si>
  <si>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</si>
  <si>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</si>
  <si>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</si>
  <si>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</si>
  <si>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</si>
  <si>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</si>
  <si>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</si>
  <si>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</si>
  <si>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</si>
  <si>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</si>
  <si>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</si>
  <si>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</si>
  <si>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</si>
  <si>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</si>
  <si>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</si>
  <si>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</si>
  <si>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</si>
  <si>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</si>
  <si>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</si>
  <si>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</si>
  <si>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</si>
  <si>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</si>
  <si>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</si>
  <si>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</si>
  <si>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</si>
  <si>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</si>
  <si>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</si>
  <si>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</si>
  <si>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</si>
  <si>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</si>
  <si>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</si>
  <si>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</si>
  <si>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</si>
  <si>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</si>
  <si>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</si>
  <si>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</si>
  <si>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</si>
  <si>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</si>
  <si>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</si>
  <si>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</si>
  <si>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</si>
  <si>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</si>
  <si>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</si>
  <si>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</si>
  <si>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</si>
  <si>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</si>
  <si>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</si>
  <si>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</si>
  <si>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</si>
  <si>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</si>
  <si>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</si>
  <si>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</si>
  <si>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</si>
  <si>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</si>
  <si>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</si>
  <si>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</si>
  <si>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</si>
  <si>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</si>
  <si>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</si>
  <si>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</si>
  <si>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</si>
  <si>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</si>
  <si>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</si>
  <si>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</si>
  <si>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</si>
  <si>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</si>
  <si>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</si>
  <si>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</si>
  <si>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</si>
  <si>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</si>
  <si>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</si>
  <si>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</si>
  <si>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</si>
  <si>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</si>
  <si>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</si>
  <si>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</si>
  <si>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</si>
  <si>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</si>
  <si>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</si>
  <si>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</si>
  <si>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</si>
  <si>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</si>
  <si>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</si>
  <si>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</si>
  <si>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</si>
  <si>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</si>
  <si>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</si>
  <si>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</si>
  <si>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</si>
  <si>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</si>
  <si>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</si>
  <si>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</si>
  <si>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</si>
  <si>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</si>
  <si>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</si>
  <si>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</si>
  <si>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</si>
  <si>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</si>
  <si>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</si>
  <si>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</si>
  <si>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</si>
  <si>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</si>
  <si>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</si>
  <si>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</si>
  <si>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</si>
  <si>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</si>
  <si>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</si>
  <si>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</si>
  <si>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</si>
  <si>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</si>
  <si>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</si>
  <si>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</si>
  <si>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</si>
  <si>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</si>
  <si>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</si>
  <si>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</si>
  <si>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</si>
  <si>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</si>
  <si>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</si>
  <si>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</si>
  <si>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</si>
  <si>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</si>
  <si>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</si>
  <si>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</si>
  <si>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</si>
  <si>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</si>
  <si>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</si>
  <si>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</si>
  <si>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</si>
  <si>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</si>
  <si>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</si>
  <si>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</si>
  <si>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</si>
  <si>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</si>
  <si>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</si>
  <si>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</si>
  <si>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</si>
  <si>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</si>
  <si>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</si>
  <si>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</si>
  <si>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</si>
  <si>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</si>
  <si>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</si>
  <si>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</si>
  <si>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</si>
  <si>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</si>
  <si>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</si>
  <si>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</si>
  <si>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</si>
  <si>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</si>
  <si>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</si>
  <si>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</si>
  <si>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</si>
  <si>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</si>
  <si>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</si>
  <si>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</si>
  <si>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</si>
  <si>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</si>
  <si>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</si>
  <si>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</si>
  <si>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</si>
  <si>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</si>
  <si>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</si>
  <si>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</si>
  <si>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</si>
  <si>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</si>
  <si>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</si>
  <si>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</si>
  <si>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</si>
  <si>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</si>
  <si>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</si>
  <si>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</si>
  <si>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</si>
  <si>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</si>
  <si>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</si>
  <si>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</si>
  <si>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</si>
  <si>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</si>
  <si>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</si>
  <si>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</si>
  <si>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</si>
  <si>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</si>
  <si>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</si>
  <si>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</si>
  <si>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</si>
  <si>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</si>
  <si>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</si>
  <si>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</si>
  <si>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</si>
  <si>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</si>
  <si>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</si>
  <si>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</si>
  <si>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</si>
  <si>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</si>
  <si>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</si>
  <si>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</si>
  <si>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</si>
  <si>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</si>
  <si>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</si>
  <si>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</si>
  <si>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</si>
  <si>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</si>
  <si>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</si>
  <si>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</si>
  <si>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</si>
  <si>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</si>
  <si>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</si>
  <si>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</si>
  <si>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</si>
  <si>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</si>
  <si>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</si>
  <si>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</si>
  <si>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</si>
  <si>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</si>
  <si>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</si>
  <si>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</si>
  <si>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</si>
  <si>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</si>
  <si>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</si>
  <si>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</si>
  <si>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</si>
  <si>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</si>
  <si>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</si>
  <si>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</si>
  <si>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</si>
  <si>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</si>
  <si>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</si>
  <si>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</si>
  <si>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</si>
  <si>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</si>
  <si>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</si>
  <si>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</si>
  <si>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</si>
  <si>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</si>
  <si>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</si>
  <si>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</si>
  <si>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</si>
  <si>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</si>
  <si>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</si>
  <si>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</si>
  <si>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</si>
  <si>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</si>
  <si>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</si>
  <si>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</si>
  <si>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</si>
  <si>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</si>
  <si>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</si>
  <si>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</si>
  <si>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</si>
  <si>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</si>
  <si>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</si>
  <si>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</si>
  <si>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</si>
  <si>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</si>
  <si>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</si>
  <si>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</si>
  <si>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</si>
  <si>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</si>
  <si>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</si>
  <si>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</si>
  <si>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</si>
  <si>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</si>
  <si>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</si>
  <si>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</si>
  <si>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</si>
  <si>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</si>
  <si>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</si>
  <si>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</si>
  <si>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</si>
  <si>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</si>
  <si>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</si>
  <si>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</si>
  <si>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</si>
  <si>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</si>
  <si>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</si>
  <si>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</si>
  <si>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</si>
  <si>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</si>
  <si>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</si>
  <si>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</si>
  <si>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</si>
  <si>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</si>
  <si>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</si>
  <si>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</si>
  <si>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</si>
  <si>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</si>
  <si>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</si>
  <si>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</si>
  <si>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</si>
  <si>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</si>
  <si>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</si>
  <si>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</si>
  <si>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</si>
  <si>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</si>
  <si>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</si>
  <si>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</si>
  <si>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</si>
  <si>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</si>
  <si>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</si>
  <si>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</si>
  <si>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</si>
  <si>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</si>
  <si>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</si>
  <si>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</si>
  <si>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</si>
  <si>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</si>
  <si>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</si>
  <si>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</si>
  <si>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</si>
  <si>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</si>
  <si>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</si>
  <si>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</si>
  <si>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</si>
  <si>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</si>
  <si>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</si>
  <si>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</si>
  <si>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</si>
  <si>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</si>
  <si>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</si>
  <si>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</si>
  <si>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</si>
  <si>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</si>
  <si>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</si>
  <si>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</si>
  <si>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</si>
  <si>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</si>
  <si>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</si>
  <si>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</si>
  <si>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</si>
  <si>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</si>
  <si>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</si>
  <si>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</si>
  <si>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</si>
  <si>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</si>
  <si>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</si>
  <si>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</si>
  <si>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</si>
  <si>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</si>
  <si>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</si>
  <si>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</si>
  <si>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</si>
  <si>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</si>
  <si>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</si>
  <si>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</si>
  <si>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</si>
  <si>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</si>
  <si>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</si>
  <si>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</si>
  <si>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</si>
  <si>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</si>
  <si>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</si>
  <si>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</si>
  <si>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</si>
  <si>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</si>
  <si>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</si>
  <si>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</si>
  <si>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</si>
  <si>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</si>
  <si>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</si>
  <si>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</si>
  <si>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</si>
  <si>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</si>
  <si>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</si>
  <si>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</si>
  <si>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</si>
  <si>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</si>
  <si>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</si>
  <si>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</si>
  <si>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</si>
  <si>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</si>
  <si>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</si>
  <si>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</si>
  <si>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</si>
  <si>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</si>
  <si>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</si>
  <si>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</si>
  <si>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</si>
  <si>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</si>
  <si>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</si>
  <si>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</si>
  <si>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</si>
  <si>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</si>
  <si>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</si>
  <si>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</si>
  <si>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</si>
  <si>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</si>
  <si>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</si>
  <si>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</si>
  <si>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</si>
  <si>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</si>
  <si>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</si>
  <si>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</si>
  <si>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</si>
  <si>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</si>
  <si>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</si>
  <si>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</si>
  <si>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</si>
  <si>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</si>
  <si>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</si>
  <si>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</si>
  <si>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</si>
  <si>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</si>
  <si>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</si>
  <si>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</si>
  <si>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</si>
  <si>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</si>
  <si>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</si>
  <si>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</si>
  <si>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</si>
  <si>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</si>
  <si>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</si>
  <si>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</si>
  <si>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</si>
  <si>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</si>
  <si>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</si>
  <si>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</si>
  <si>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</si>
  <si>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</si>
  <si>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</si>
  <si>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</si>
  <si>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</si>
  <si>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</si>
  <si>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</si>
  <si>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</si>
  <si>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</si>
  <si>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</si>
  <si>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</si>
  <si>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</si>
  <si>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</si>
  <si>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</si>
  <si>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</si>
  <si>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</si>
  <si>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</si>
  <si>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</si>
  <si>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</si>
  <si>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</si>
  <si>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</si>
  <si>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</si>
  <si>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</si>
  <si>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</si>
  <si>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</si>
  <si>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</si>
  <si>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</si>
  <si>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</si>
  <si>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</si>
  <si>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</si>
  <si>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</si>
  <si>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</si>
  <si>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</si>
  <si>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</si>
  <si>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</si>
  <si>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</si>
  <si>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</si>
  <si>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</si>
  <si>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</si>
  <si>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</si>
  <si>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</si>
  <si>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</si>
  <si>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</si>
  <si>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</si>
  <si>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</si>
  <si>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</si>
  <si>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</si>
  <si>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</si>
  <si>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</si>
  <si>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</si>
  <si>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</si>
  <si>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</si>
  <si>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</si>
  <si>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</si>
  <si>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</si>
  <si>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</si>
  <si>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</si>
  <si>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</si>
  <si>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</si>
  <si>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</si>
  <si>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</si>
  <si>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</si>
  <si>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</si>
  <si>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</si>
  <si>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</si>
  <si>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</si>
  <si>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</si>
  <si>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</si>
  <si>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</si>
  <si>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</si>
  <si>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</si>
  <si>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</si>
  <si>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</si>
  <si>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</si>
  <si>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</si>
  <si>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</si>
  <si>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</si>
  <si>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</si>
  <si>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</si>
  <si>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</si>
  <si>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</si>
  <si>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</si>
  <si>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</si>
  <si>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</si>
  <si>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</si>
  <si>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</si>
  <si>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</si>
  <si>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</si>
  <si>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</si>
  <si>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</si>
  <si>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</si>
  <si>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</si>
  <si>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</si>
  <si>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</si>
  <si>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</si>
  <si>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</si>
  <si>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</si>
  <si>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</si>
  <si>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</si>
  <si>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</si>
  <si>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</si>
  <si>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</si>
  <si>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</si>
  <si>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</si>
  <si>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</si>
  <si>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</si>
  <si>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</si>
  <si>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</si>
  <si>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</si>
  <si>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</si>
  <si>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</si>
  <si>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</si>
  <si>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</si>
  <si>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</si>
  <si>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</si>
  <si>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</si>
  <si>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</si>
  <si>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</si>
  <si>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</si>
  <si>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</si>
  <si>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</si>
  <si>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</si>
  <si>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</si>
  <si>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</si>
  <si>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</si>
  <si>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</si>
  <si>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</si>
  <si>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</si>
  <si>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</si>
  <si>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</si>
  <si>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</si>
  <si>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</si>
  <si>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</si>
  <si>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</si>
  <si>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</si>
  <si>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</si>
  <si>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</si>
  <si>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</si>
  <si>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</si>
  <si>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</si>
  <si>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</si>
  <si>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</si>
  <si>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</si>
  <si>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</si>
  <si>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</si>
  <si>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</si>
  <si>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</si>
  <si>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</si>
  <si>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</si>
  <si>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</si>
  <si>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</si>
  <si>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</si>
  <si>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</si>
  <si>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</si>
  <si>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</si>
  <si>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</si>
  <si>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</si>
  <si>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</si>
  <si>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</si>
  <si>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</si>
  <si>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</si>
  <si>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</si>
  <si>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</si>
  <si>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</si>
  <si>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</si>
  <si>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</si>
  <si>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</si>
  <si>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</si>
  <si>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</si>
  <si>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</si>
  <si>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</si>
  <si>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</si>
  <si>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</si>
  <si>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</si>
  <si>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</si>
  <si>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</si>
  <si>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</si>
  <si>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</si>
  <si>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</si>
  <si>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</si>
  <si>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</si>
  <si>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</si>
  <si>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</si>
  <si>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</si>
  <si>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</si>
  <si>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</si>
  <si>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</si>
  <si>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</si>
  <si>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</si>
  <si>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</si>
  <si>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</si>
  <si>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</si>
  <si>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</si>
  <si>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</si>
  <si>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</si>
  <si>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</si>
  <si>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</si>
  <si>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</si>
  <si>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</si>
  <si>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</si>
  <si>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</si>
  <si>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</si>
  <si>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</si>
  <si>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</si>
  <si>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</si>
  <si>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</si>
  <si>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</si>
  <si>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</si>
  <si>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</si>
  <si>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</si>
  <si>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</si>
  <si>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</si>
  <si>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</si>
  <si>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</si>
  <si>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</si>
  <si>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</si>
  <si>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</si>
  <si>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</si>
  <si>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</si>
  <si>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</si>
  <si>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</si>
  <si>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</si>
  <si>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</si>
  <si>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</si>
  <si>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</si>
  <si>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</si>
  <si>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</si>
  <si>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</si>
  <si>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</si>
  <si>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</si>
  <si>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</si>
  <si>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</si>
  <si>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</si>
  <si>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</si>
  <si>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</si>
  <si>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</si>
  <si>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</si>
  <si>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</si>
  <si>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</si>
  <si>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</si>
  <si>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</si>
  <si>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</si>
  <si>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</si>
  <si>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</si>
  <si>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</si>
  <si>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</si>
  <si>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</si>
  <si>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</si>
  <si>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</si>
  <si>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</si>
  <si>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</si>
  <si>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</si>
  <si>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</si>
  <si>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</si>
  <si>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</si>
  <si>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</si>
  <si>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</si>
  <si>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</si>
  <si>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</si>
  <si>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</si>
  <si>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</si>
  <si>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</si>
  <si>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</si>
  <si>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</si>
  <si>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</si>
  <si>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</si>
  <si>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</si>
  <si>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</si>
  <si>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</si>
  <si>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</si>
  <si>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</si>
  <si>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</si>
  <si>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</si>
  <si>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</si>
  <si>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</si>
  <si>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</si>
  <si>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</si>
  <si>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</si>
  <si>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</si>
  <si>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</si>
  <si>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</si>
  <si>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</si>
  <si>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</si>
  <si>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</si>
  <si>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</si>
  <si>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</si>
  <si>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</si>
  <si>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</si>
  <si>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</si>
  <si>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</si>
  <si>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</si>
  <si>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</si>
  <si>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</si>
  <si>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</si>
  <si>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</si>
  <si>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</si>
  <si>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</si>
  <si>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</si>
  <si>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</si>
  <si>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</si>
  <si>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</si>
  <si>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</si>
  <si>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</si>
  <si>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</si>
  <si>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</si>
  <si>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</si>
  <si>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</si>
  <si>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</si>
  <si>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</si>
  <si>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</si>
  <si>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</si>
  <si>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</si>
  <si>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</si>
  <si>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</si>
  <si>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</si>
  <si>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</si>
  <si>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</si>
  <si>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</si>
  <si>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</si>
  <si>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</si>
  <si>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</si>
  <si>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</si>
  <si>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</si>
  <si>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</si>
  <si>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</si>
  <si>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</si>
  <si>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</si>
  <si>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</si>
  <si>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</si>
  <si>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</si>
  <si>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</si>
  <si>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</si>
  <si>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</si>
  <si>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</si>
  <si>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</si>
  <si>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</si>
  <si>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</si>
  <si>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</si>
  <si>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</si>
  <si>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</si>
  <si>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</si>
  <si>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</si>
  <si>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</si>
  <si>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</si>
  <si>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</si>
  <si>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</si>
  <si>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</si>
  <si>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</si>
  <si>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</si>
  <si>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</si>
  <si>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</si>
  <si>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</si>
  <si>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</si>
  <si>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</si>
  <si>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</si>
  <si>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</si>
  <si>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</si>
  <si>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</si>
  <si>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</si>
  <si>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</si>
  <si>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</si>
  <si>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</si>
  <si>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</si>
  <si>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</si>
  <si>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</si>
  <si>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</si>
  <si>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</si>
  <si>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</si>
  <si>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</si>
  <si>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</si>
  <si>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</si>
  <si>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</si>
  <si>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</si>
  <si>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</si>
  <si>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</si>
  <si>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</si>
  <si>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</si>
  <si>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</si>
  <si>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</si>
  <si>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</si>
  <si>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</si>
  <si>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</si>
  <si>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</si>
  <si>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</si>
  <si>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</si>
  <si>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</si>
  <si>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</si>
  <si>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</si>
  <si>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</si>
  <si>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</si>
  <si>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</si>
  <si>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</si>
  <si>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</si>
  <si>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</si>
  <si>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</si>
  <si>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</si>
  <si>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</si>
  <si>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</si>
  <si>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</si>
  <si>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</si>
  <si>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</si>
  <si>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</si>
  <si>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</si>
  <si>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</si>
  <si>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</si>
  <si>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</si>
  <si>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</si>
  <si>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</si>
  <si>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</si>
  <si>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</si>
  <si>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</si>
  <si>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</si>
  <si>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</si>
  <si>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</si>
  <si>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</si>
  <si>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</si>
  <si>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</si>
  <si>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</si>
  <si>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</si>
  <si>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</si>
  <si>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</si>
  <si>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</si>
  <si>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</si>
  <si>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</si>
  <si>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</si>
  <si>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</si>
  <si>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</si>
  <si>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</si>
  <si>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</si>
  <si>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</si>
  <si>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</si>
  <si>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</si>
  <si>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</si>
  <si>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</si>
  <si>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</si>
  <si>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</si>
  <si>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</si>
  <si>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</si>
  <si>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</si>
  <si>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</si>
  <si>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</si>
  <si>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</si>
  <si>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</si>
  <si>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</si>
  <si>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</si>
  <si>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</si>
  <si>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</si>
  <si>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</si>
  <si>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</si>
  <si>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</si>
  <si>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</si>
  <si>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</si>
  <si>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</si>
  <si>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</si>
  <si>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</si>
  <si>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</si>
  <si>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</si>
  <si>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</si>
  <si>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</si>
  <si>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</si>
  <si>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</si>
  <si>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</si>
  <si>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</si>
  <si>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</si>
  <si>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</si>
  <si>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</si>
  <si>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</si>
  <si>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</si>
  <si>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</si>
  <si>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</si>
  <si>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</si>
  <si>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</si>
  <si>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</si>
  <si>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</si>
  <si>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</si>
  <si>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</si>
  <si>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</si>
  <si>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</si>
  <si>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</si>
  <si>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</si>
  <si>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</si>
  <si>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</si>
  <si>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</si>
  <si>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</si>
  <si>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</si>
  <si>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</si>
  <si>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</si>
  <si>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</si>
  <si>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</si>
  <si>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</si>
  <si>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</si>
  <si>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</si>
  <si>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</si>
  <si>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</si>
  <si>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</si>
  <si>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</si>
  <si>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</si>
  <si>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</si>
  <si>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</si>
  <si>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</si>
  <si>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</si>
  <si>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</si>
  <si>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</si>
  <si>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</si>
  <si>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</si>
  <si>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</si>
  <si>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</si>
  <si>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</si>
  <si>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</si>
  <si>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</si>
  <si>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</si>
  <si>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</si>
  <si>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</si>
  <si>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</si>
  <si>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</si>
  <si>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</si>
  <si>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</si>
  <si>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</si>
  <si>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</si>
  <si>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</si>
  <si>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</si>
  <si>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</si>
  <si>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</si>
  <si>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</si>
  <si>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</si>
  <si>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</si>
  <si>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</si>
  <si>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</si>
  <si>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</si>
  <si>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</si>
  <si>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</si>
  <si>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</si>
  <si>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</si>
  <si>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</si>
  <si>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</si>
  <si>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</si>
  <si>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</si>
  <si>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</si>
  <si>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</si>
  <si>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</si>
  <si>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</si>
  <si>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</si>
  <si>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</si>
  <si>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</si>
  <si>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</si>
  <si>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</si>
  <si>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</si>
  <si>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</si>
  <si>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</si>
  <si>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</si>
  <si>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</si>
  <si>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</si>
  <si>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</si>
  <si>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</si>
  <si>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</si>
  <si>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</si>
  <si>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</si>
  <si>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</si>
  <si>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</si>
  <si>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</si>
  <si>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</si>
  <si>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</si>
  <si>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</si>
  <si>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</si>
  <si>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</si>
  <si>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</si>
  <si>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</si>
  <si>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</si>
  <si>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</si>
  <si>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</si>
  <si>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</si>
  <si>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</si>
  <si>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</si>
  <si>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</si>
  <si>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</si>
  <si>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</si>
  <si>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</si>
  <si>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</si>
  <si>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</si>
  <si>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</si>
  <si>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</si>
  <si>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</si>
  <si>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</si>
  <si>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</si>
  <si>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</si>
  <si>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</si>
  <si>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</si>
  <si>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</si>
  <si>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</si>
  <si>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</si>
  <si>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</si>
  <si>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</si>
  <si>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</si>
  <si>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</si>
  <si>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</si>
  <si>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</si>
  <si>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</si>
  <si>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</si>
  <si>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</si>
  <si>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</si>
  <si>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</si>
  <si>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</si>
  <si>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</si>
  <si>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</si>
  <si>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</si>
  <si>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</si>
  <si>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</si>
  <si>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</si>
  <si>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</si>
  <si>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</si>
  <si>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</si>
  <si>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</si>
  <si>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</si>
  <si>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</si>
  <si>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</si>
  <si>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</si>
  <si>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</si>
  <si>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</si>
  <si>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</si>
  <si>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</si>
  <si>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</si>
  <si>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</si>
  <si>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</si>
  <si>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</si>
  <si>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</si>
  <si>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</si>
  <si>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</si>
  <si>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</si>
  <si>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</si>
  <si>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</si>
  <si>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</si>
  <si>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</si>
  <si>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</si>
  <si>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</si>
  <si>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</si>
  <si>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</si>
  <si>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</si>
  <si>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</si>
  <si>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</si>
  <si>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</si>
  <si>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</si>
  <si>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</si>
  <si>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</si>
  <si>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</si>
  <si>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</si>
  <si>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</si>
  <si>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</si>
  <si>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</si>
  <si>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</si>
  <si>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</si>
  <si>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</si>
  <si>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</si>
  <si>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</si>
  <si>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</si>
  <si>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</si>
  <si>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</si>
  <si>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</si>
  <si>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</si>
  <si>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</si>
  <si>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</si>
  <si>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</si>
  <si>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</si>
  <si>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</si>
  <si>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</si>
  <si>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</si>
  <si>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</si>
  <si>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</si>
  <si>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</si>
  <si>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</si>
  <si>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</si>
  <si>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</si>
  <si>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</si>
  <si>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</si>
  <si>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</si>
  <si>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</si>
  <si>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</si>
  <si>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</si>
  <si>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</si>
  <si>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</si>
  <si>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</si>
  <si>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</si>
  <si>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</si>
  <si>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</si>
  <si>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</si>
  <si>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</si>
  <si>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</si>
  <si>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</si>
  <si>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</si>
  <si>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</si>
  <si>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</si>
  <si>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</si>
  <si>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</si>
  <si>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</si>
  <si>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</si>
  <si>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</si>
  <si>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</si>
  <si>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</si>
  <si>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</si>
  <si>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</si>
  <si>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</si>
  <si>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</si>
  <si>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</si>
  <si>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</si>
  <si>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</si>
  <si>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</si>
  <si>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</si>
  <si>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</si>
  <si>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</si>
  <si>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</si>
  <si>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</si>
  <si>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</si>
  <si>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</si>
  <si>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</si>
  <si>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</si>
  <si>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</si>
  <si>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</si>
  <si>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</si>
  <si>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</si>
  <si>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</si>
  <si>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</si>
  <si>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</si>
  <si>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</si>
  <si>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</si>
  <si>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</si>
  <si>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</si>
  <si>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</si>
  <si>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</si>
  <si>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</si>
  <si>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</si>
  <si>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</si>
  <si>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</si>
  <si>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</si>
  <si>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</si>
  <si>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</si>
  <si>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</si>
  <si>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</si>
  <si>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</si>
  <si>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</si>
  <si>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</si>
  <si>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</si>
  <si>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</si>
  <si>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</si>
  <si>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</si>
  <si>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</si>
  <si>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</si>
  <si>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</si>
  <si>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</si>
  <si>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</si>
  <si>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</si>
  <si>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</si>
  <si>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</si>
  <si>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</si>
  <si>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</si>
  <si>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</si>
  <si>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</si>
  <si>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</si>
  <si>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</si>
  <si>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</si>
  <si>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</si>
  <si>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</si>
  <si>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</si>
  <si>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</si>
  <si>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</si>
  <si>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</si>
  <si>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</si>
  <si>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</si>
  <si>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</si>
  <si>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</si>
  <si>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</si>
  <si>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</si>
  <si>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</si>
  <si>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</si>
  <si>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</si>
  <si>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</si>
  <si>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</si>
  <si>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</si>
  <si>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</si>
  <si>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</si>
  <si>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</si>
  <si>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</si>
  <si>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</si>
  <si>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</si>
  <si>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</si>
  <si>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</si>
  <si>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</si>
  <si>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</si>
  <si>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</si>
  <si>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</si>
  <si>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</si>
  <si>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</si>
  <si>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</si>
  <si>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</si>
  <si>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</si>
  <si>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</si>
  <si>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</si>
  <si>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</si>
  <si>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</si>
  <si>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</si>
  <si>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</si>
  <si>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</si>
  <si>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</si>
  <si>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</si>
  <si>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</si>
  <si>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</si>
  <si>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</si>
  <si>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</si>
  <si>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</si>
  <si>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</si>
  <si>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</si>
  <si>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</si>
  <si>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</si>
  <si>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</si>
  <si>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</si>
  <si>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</si>
  <si>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</si>
  <si>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</si>
  <si>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</si>
  <si>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</si>
  <si>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</si>
  <si>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</si>
  <si>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</si>
  <si>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</si>
  <si>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</si>
  <si>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</si>
  <si>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</si>
  <si>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</si>
  <si>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</si>
  <si>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</si>
  <si>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</si>
  <si>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</si>
  <si>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</si>
  <si>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</si>
  <si>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</si>
  <si>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</si>
  <si>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</si>
  <si>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</si>
  <si>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</si>
  <si>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</si>
  <si>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</si>
  <si>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</si>
  <si>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</si>
  <si>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</si>
  <si>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</si>
  <si>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</si>
  <si>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</si>
  <si>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</si>
  <si>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</si>
  <si>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</si>
  <si>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</si>
  <si>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</si>
  <si>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</si>
  <si>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</si>
  <si>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</si>
  <si>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</si>
  <si>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</si>
  <si>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</si>
  <si>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</si>
  <si>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</si>
  <si>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</si>
  <si>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</si>
  <si>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</si>
  <si>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</si>
  <si>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</si>
  <si>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</si>
  <si>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</si>
  <si>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</si>
  <si>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</si>
  <si>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</si>
  <si>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</si>
  <si>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</si>
  <si>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</si>
  <si>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</si>
  <si>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</si>
  <si>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</si>
  <si>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</si>
  <si>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</si>
  <si>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</si>
  <si>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</si>
  <si>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</si>
  <si>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</si>
  <si>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</si>
  <si>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</si>
  <si>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</si>
  <si>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</si>
  <si>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</si>
  <si>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</si>
  <si>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</si>
  <si>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</si>
  <si>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</si>
  <si>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</si>
  <si>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</si>
  <si>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</si>
  <si>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</si>
  <si>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</si>
  <si>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</si>
  <si>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</si>
  <si>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</si>
  <si>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</si>
  <si>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</si>
  <si>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</si>
  <si>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</si>
  <si>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</si>
  <si>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</si>
  <si>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</si>
  <si>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</si>
  <si>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</si>
  <si>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</si>
  <si>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</si>
  <si>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</si>
  <si>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</si>
  <si>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</si>
  <si>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</si>
  <si>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</si>
  <si>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</si>
  <si>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</si>
  <si>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</si>
  <si>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</si>
  <si>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</si>
  <si>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</si>
  <si>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</si>
  <si>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</si>
  <si>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</si>
  <si>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</si>
  <si>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</si>
  <si>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</si>
  <si>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</si>
  <si>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</si>
  <si>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</si>
  <si>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</si>
  <si>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</si>
  <si>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</si>
  <si>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</si>
  <si>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</si>
  <si>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</si>
  <si>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</si>
  <si>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</si>
  <si>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</si>
  <si>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</si>
  <si>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</si>
  <si>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</si>
  <si>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</si>
  <si>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</si>
  <si>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</si>
  <si>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</si>
  <si>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</si>
  <si>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</si>
  <si>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</si>
  <si>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</si>
  <si>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</si>
  <si>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</si>
  <si>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</si>
  <si>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</si>
  <si>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</si>
  <si>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</si>
  <si>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</si>
  <si>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</si>
  <si>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</si>
  <si>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</si>
  <si>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</si>
  <si>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</si>
  <si>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</si>
  <si>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</si>
  <si>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</si>
  <si>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</si>
  <si>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</si>
  <si>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</si>
  <si>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</si>
  <si>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</si>
  <si>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</si>
  <si>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</si>
  <si>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</si>
  <si>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</si>
  <si>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</si>
  <si>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</si>
  <si>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</si>
  <si>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</si>
  <si>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</si>
  <si>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</si>
  <si>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</si>
  <si>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</si>
  <si>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</si>
  <si>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</si>
  <si>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</si>
  <si>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</si>
  <si>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</si>
  <si>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</si>
  <si>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</si>
  <si>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</si>
  <si>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</si>
  <si>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</si>
  <si>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</si>
  <si>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</si>
  <si>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</si>
  <si>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</si>
  <si>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</si>
  <si>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</si>
  <si>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</si>
  <si>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</si>
  <si>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</si>
  <si>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</si>
  <si>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</si>
  <si>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</si>
  <si>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</si>
  <si>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</si>
  <si>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</si>
  <si>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</si>
  <si>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</si>
  <si>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</si>
  <si>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</si>
  <si>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</si>
  <si>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</si>
  <si>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</si>
  <si>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</si>
  <si>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</si>
  <si>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</si>
  <si>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</si>
  <si>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</si>
  <si>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</si>
  <si>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</si>
  <si>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</si>
  <si>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</si>
  <si>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</si>
  <si>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</si>
  <si>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</si>
  <si>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</si>
  <si>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</si>
  <si>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</si>
  <si>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</si>
  <si>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</si>
  <si>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</si>
  <si>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</si>
  <si>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</si>
  <si>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</si>
  <si>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</si>
  <si>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</si>
  <si>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</si>
  <si>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</si>
  <si>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</si>
  <si>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</si>
  <si>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</si>
  <si>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</si>
  <si>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</si>
  <si>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</si>
  <si>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</si>
  <si>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</si>
  <si>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</si>
  <si>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</si>
  <si>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</si>
  <si>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</si>
  <si>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</si>
  <si>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</si>
  <si>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</si>
  <si>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</si>
  <si>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</si>
  <si>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</si>
  <si>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</si>
  <si>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</si>
  <si>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</si>
  <si>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</si>
  <si>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</si>
  <si>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</si>
  <si>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</si>
  <si>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</si>
  <si>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</si>
  <si>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</si>
  <si>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</si>
  <si>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</si>
  <si>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</si>
  <si>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</si>
  <si>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</si>
  <si>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</si>
  <si>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</si>
  <si>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</si>
  <si>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</si>
  <si>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</si>
  <si>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</si>
  <si>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</si>
  <si>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</si>
  <si>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</si>
  <si>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</si>
  <si>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</si>
  <si>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</si>
  <si>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</si>
  <si>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</si>
  <si>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</si>
  <si>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</si>
  <si>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</si>
  <si>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</si>
  <si>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</si>
  <si>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</si>
  <si>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</si>
  <si>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</si>
  <si>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</si>
  <si>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</si>
  <si>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</si>
  <si>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</si>
  <si>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</si>
  <si>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</si>
  <si>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</si>
  <si>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</si>
  <si>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</si>
  <si>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</si>
  <si>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</si>
  <si>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</si>
  <si>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</si>
  <si>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</si>
  <si>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</si>
  <si>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</si>
  <si>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</si>
  <si>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</si>
  <si>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</si>
  <si>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</si>
  <si>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</si>
  <si>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</si>
  <si>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</si>
  <si>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</si>
  <si>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</si>
  <si>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</si>
  <si>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</si>
  <si>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</si>
  <si>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</si>
  <si>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</si>
  <si>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</si>
  <si>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</si>
  <si>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</si>
  <si>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</si>
  <si>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</si>
  <si>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</si>
  <si>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</si>
  <si>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</si>
  <si>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</si>
  <si>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</si>
  <si>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</si>
  <si>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</si>
  <si>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</si>
  <si>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</si>
  <si>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</si>
  <si>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</si>
  <si>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</si>
  <si>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</si>
  <si>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</si>
  <si>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</si>
  <si>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</si>
  <si>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</si>
  <si>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</si>
  <si>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</si>
  <si>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</si>
  <si>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</si>
  <si>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</si>
  <si>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</si>
  <si>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</si>
  <si>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</si>
  <si>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</si>
  <si>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</si>
  <si>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</si>
  <si>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</si>
  <si>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</si>
  <si>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</si>
  <si>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</si>
  <si>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</si>
  <si>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</si>
  <si>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</si>
  <si>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</si>
  <si>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</si>
  <si>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</si>
  <si>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</si>
  <si>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</si>
  <si>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</si>
  <si>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</si>
  <si>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</si>
  <si>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</si>
  <si>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</si>
  <si>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</si>
  <si>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</si>
  <si>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</si>
  <si>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</si>
  <si>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</si>
  <si>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</si>
  <si>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</si>
  <si>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</si>
  <si>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</si>
  <si>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</si>
  <si>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</si>
  <si>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</si>
  <si>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</si>
  <si>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</si>
  <si>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</si>
  <si>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</si>
  <si>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</si>
  <si>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</si>
  <si>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</si>
  <si>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</si>
  <si>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</si>
  <si>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</si>
  <si>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</si>
  <si>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</si>
  <si>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</si>
  <si>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</si>
  <si>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</si>
  <si>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</si>
  <si>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</si>
  <si>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</si>
  <si>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</si>
  <si>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</si>
  <si>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</si>
  <si>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</si>
  <si>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</si>
  <si>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</si>
  <si>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</si>
  <si>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</si>
  <si>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</si>
  <si>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</si>
  <si>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</si>
  <si>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</si>
  <si>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</si>
  <si>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</si>
  <si>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</si>
  <si>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</si>
  <si>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</si>
  <si>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</si>
  <si>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</si>
  <si>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</si>
  <si>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</si>
  <si>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</si>
  <si>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</si>
  <si>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</si>
  <si>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</si>
  <si>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</si>
  <si>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</si>
  <si>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</si>
  <si>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</si>
  <si>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</si>
  <si>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</si>
  <si>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</si>
  <si>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</si>
  <si>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</si>
  <si>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</si>
  <si>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</si>
  <si>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</si>
  <si>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</si>
  <si>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</si>
  <si>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</si>
  <si>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</si>
  <si>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</si>
  <si>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</si>
  <si>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</si>
  <si>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</si>
  <si>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</si>
  <si>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</si>
  <si>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</si>
  <si>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</si>
  <si>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</si>
  <si>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</si>
  <si>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</si>
  <si>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</si>
  <si>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</si>
  <si>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</si>
  <si>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</si>
  <si>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</si>
  <si>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</si>
  <si>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</si>
  <si>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</si>
  <si>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</si>
  <si>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</si>
  <si>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</si>
  <si>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</si>
  <si>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</si>
  <si>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</si>
  <si>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</si>
  <si>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</si>
  <si>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</si>
  <si>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</si>
  <si>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</si>
  <si>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</si>
  <si>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</si>
  <si>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</si>
  <si>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</si>
  <si>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</si>
  <si>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</si>
  <si>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</si>
  <si>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</si>
  <si>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</si>
  <si>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</si>
  <si>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</si>
  <si>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</si>
  <si>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</si>
  <si>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</si>
  <si>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</si>
  <si>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</si>
  <si>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</si>
  <si>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</si>
  <si>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</si>
  <si>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</si>
  <si>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</si>
  <si>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</si>
  <si>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</si>
  <si>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</si>
  <si>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</si>
  <si>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</si>
  <si>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</si>
  <si>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</si>
  <si>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</si>
  <si>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</si>
  <si>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</si>
  <si>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</si>
  <si>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</si>
  <si>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</si>
  <si>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</si>
  <si>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</si>
  <si>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</si>
  <si>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</si>
  <si>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</si>
  <si>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</si>
  <si>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</si>
  <si>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</si>
  <si>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</si>
  <si>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</si>
  <si>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</si>
  <si>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</si>
  <si>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</si>
  <si>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</si>
  <si>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</si>
  <si>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</si>
  <si>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</si>
  <si>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</si>
  <si>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</si>
  <si>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</si>
  <si>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</si>
  <si>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</si>
  <si>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</si>
  <si>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</si>
  <si>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</si>
  <si>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</si>
  <si>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</si>
  <si>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</si>
  <si>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</si>
  <si>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</si>
  <si>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</si>
  <si>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</si>
  <si>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</si>
  <si>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</si>
  <si>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</si>
  <si>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</si>
  <si>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</si>
  <si>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</si>
  <si>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</si>
  <si>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</si>
  <si>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</si>
  <si>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</si>
  <si>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</si>
  <si>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</si>
  <si>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</si>
  <si>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</si>
  <si>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</si>
  <si>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</si>
  <si>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</si>
  <si>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</si>
  <si>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</si>
  <si>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</si>
  <si>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</si>
  <si>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</si>
  <si>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</si>
  <si>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</si>
  <si>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</si>
  <si>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</si>
  <si>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</si>
  <si>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</si>
  <si>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</si>
  <si>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</si>
  <si>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</si>
  <si>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</si>
  <si>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</si>
  <si>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</si>
  <si>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</si>
  <si>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</si>
  <si>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</si>
  <si>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</si>
  <si>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</si>
  <si>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</si>
  <si>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</si>
  <si>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</si>
  <si>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</si>
  <si>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</si>
  <si>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</si>
  <si>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</si>
  <si>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</si>
  <si>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</si>
  <si>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</si>
  <si>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</si>
  <si>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</si>
  <si>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</si>
  <si>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</si>
  <si>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</si>
  <si>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</si>
  <si>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</si>
  <si>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</si>
  <si>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</si>
  <si>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</si>
  <si>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</si>
  <si>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</si>
  <si>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</si>
  <si>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</si>
  <si>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</si>
  <si>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</si>
  <si>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</si>
  <si>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</si>
  <si>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</si>
  <si>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</si>
  <si>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</si>
  <si>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</si>
  <si>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</si>
  <si>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</si>
  <si>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</si>
  <si>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</si>
  <si>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</si>
  <si>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</si>
  <si>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</si>
  <si>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</si>
  <si>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</si>
  <si>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</si>
  <si>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</si>
  <si>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</si>
  <si>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</si>
  <si>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</si>
  <si>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</si>
  <si>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</si>
  <si>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</si>
  <si>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</si>
  <si>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</si>
  <si>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</si>
  <si>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</si>
  <si>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</si>
  <si>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</si>
  <si>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</si>
  <si>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</si>
  <si>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</si>
  <si>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</si>
  <si>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</si>
  <si>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</si>
  <si>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</si>
  <si>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</si>
  <si>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</si>
  <si>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</si>
  <si>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</si>
  <si>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</si>
  <si>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</si>
  <si>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</si>
  <si>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</si>
  <si>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</si>
  <si>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</si>
  <si>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</si>
  <si>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</si>
  <si>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</si>
  <si>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</si>
  <si>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</si>
  <si>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</si>
  <si>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</si>
  <si>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</si>
  <si>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</si>
  <si>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</si>
  <si>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</si>
  <si>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</si>
  <si>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</si>
  <si>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</si>
  <si>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</si>
  <si>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</si>
  <si>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</si>
  <si>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</si>
  <si>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</si>
  <si>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</si>
  <si>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</si>
  <si>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</si>
  <si>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</si>
  <si>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</si>
  <si>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</si>
  <si>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</si>
  <si>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</si>
  <si>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</si>
  <si>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</si>
  <si>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</si>
  <si>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</si>
  <si>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</si>
  <si>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</si>
  <si>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</si>
  <si>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</si>
  <si>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</si>
  <si>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</si>
  <si>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</si>
  <si>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</si>
  <si>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</si>
  <si>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</si>
  <si>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</si>
  <si>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</si>
  <si>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</si>
  <si>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</si>
  <si>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</si>
  <si>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</si>
  <si>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</si>
  <si>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</si>
  <si>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</si>
  <si>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</si>
  <si>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</si>
  <si>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</si>
  <si>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</si>
  <si>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</si>
  <si>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</si>
  <si>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</si>
  <si>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</si>
  <si>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</si>
  <si>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</si>
  <si>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</si>
  <si>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</si>
  <si>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</si>
  <si>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</si>
  <si>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</si>
  <si>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</si>
  <si>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</si>
  <si>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</si>
  <si>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</si>
  <si>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</si>
  <si>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</si>
  <si>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</si>
  <si>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</si>
  <si>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</si>
  <si>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</si>
  <si>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</si>
  <si>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</si>
  <si>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</si>
  <si>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</si>
  <si>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</si>
  <si>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</si>
  <si>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</si>
  <si>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</si>
  <si>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</si>
  <si>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</si>
  <si>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</si>
  <si>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</si>
  <si>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</si>
  <si>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</si>
  <si>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</si>
  <si>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</si>
  <si>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</si>
  <si>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</si>
  <si>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</si>
  <si>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</si>
  <si>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</si>
  <si>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</si>
  <si>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</si>
  <si>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</si>
  <si>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</si>
  <si>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</si>
  <si>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</si>
  <si>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</si>
  <si>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</si>
  <si>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</si>
  <si>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</si>
  <si>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</si>
  <si>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</si>
  <si>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</si>
  <si>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</si>
  <si>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</si>
  <si>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</si>
  <si>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</si>
  <si>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</si>
  <si>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</si>
  <si>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</si>
  <si>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</si>
  <si>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</si>
  <si>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</si>
  <si>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</si>
  <si>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</si>
  <si>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</si>
  <si>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</si>
  <si>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</si>
  <si>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</si>
  <si>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</si>
  <si>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</si>
  <si>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</si>
  <si>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</si>
  <si>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</si>
  <si>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</si>
  <si>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</si>
  <si>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</si>
  <si>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</si>
  <si>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</si>
  <si>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</si>
  <si>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</si>
  <si>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</si>
  <si>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</si>
  <si>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</si>
  <si>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</si>
  <si>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</si>
  <si>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</si>
  <si>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</si>
  <si>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</si>
  <si>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</si>
  <si>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</si>
  <si>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</si>
  <si>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</si>
  <si>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</si>
  <si>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</si>
  <si>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</si>
  <si>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</si>
  <si>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</si>
  <si>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</si>
  <si>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</si>
  <si>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</si>
  <si>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</si>
  <si>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</si>
  <si>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</si>
  <si>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</si>
  <si>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</si>
  <si>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</si>
  <si>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</si>
  <si>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</si>
  <si>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</si>
  <si>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</si>
  <si>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</si>
  <si>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</si>
  <si>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</si>
  <si>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</si>
  <si>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</si>
  <si>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</si>
  <si>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</si>
  <si>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</si>
  <si>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</si>
  <si>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</si>
  <si>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</si>
  <si>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</si>
  <si>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</si>
  <si>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</si>
  <si>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</si>
  <si>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</si>
  <si>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</si>
  <si>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</si>
  <si>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</si>
  <si>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</si>
  <si>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</si>
  <si>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</si>
  <si>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</si>
  <si>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</si>
  <si>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</si>
  <si>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</si>
  <si>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</si>
  <si>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</si>
  <si>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</si>
  <si>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</si>
  <si>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</si>
  <si>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</si>
  <si>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</si>
  <si>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</si>
  <si>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</si>
  <si>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</si>
  <si>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</si>
  <si>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</si>
  <si>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</si>
  <si>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</si>
  <si>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</si>
  <si>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</si>
  <si>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</si>
  <si>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</si>
  <si>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</si>
  <si>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</si>
  <si>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</si>
  <si>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</si>
  <si>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</si>
  <si>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</si>
  <si>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</si>
  <si>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</si>
  <si>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</si>
  <si>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</si>
  <si>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</si>
  <si>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</si>
  <si>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</si>
  <si>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</si>
  <si>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</si>
  <si>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</si>
  <si>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</si>
  <si>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</si>
  <si>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</si>
  <si>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</si>
  <si>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</si>
  <si>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</si>
  <si>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</si>
  <si>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</si>
  <si>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</si>
  <si>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</si>
  <si>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</si>
  <si>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</si>
  <si>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</si>
  <si>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</si>
  <si>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</si>
  <si>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</si>
  <si>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</si>
  <si>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</si>
  <si>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</si>
  <si>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</si>
  <si>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</si>
  <si>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</si>
  <si>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</si>
  <si>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</si>
  <si>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</si>
  <si>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</si>
  <si>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</si>
  <si>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</si>
  <si>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</si>
  <si>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</si>
  <si>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</si>
  <si>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</si>
  <si>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</si>
  <si>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</si>
  <si>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</si>
  <si>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</si>
  <si>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</si>
  <si>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</si>
  <si>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</si>
  <si>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</si>
  <si>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</si>
  <si>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</si>
  <si>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</si>
  <si>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</si>
  <si>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</si>
  <si>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</si>
  <si>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</si>
  <si>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</si>
  <si>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</si>
  <si>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</si>
  <si>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</si>
  <si>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</si>
  <si>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</si>
  <si>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</si>
  <si>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</si>
  <si>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</si>
  <si>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</si>
  <si>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</si>
  <si>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</si>
  <si>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</si>
  <si>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</si>
  <si>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</si>
  <si>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</si>
  <si>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</si>
  <si>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</si>
  <si>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</si>
  <si>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</si>
  <si>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</si>
  <si>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</si>
  <si>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</si>
  <si>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</si>
  <si>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</si>
  <si>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</si>
  <si>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</si>
  <si>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</si>
  <si>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</si>
  <si>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</si>
  <si>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</si>
  <si>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</si>
  <si>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</si>
  <si>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</si>
  <si>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</si>
  <si>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</si>
  <si>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</si>
  <si>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</si>
  <si>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</si>
  <si>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</si>
  <si>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</si>
  <si>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</si>
  <si>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</si>
  <si>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</si>
  <si>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</si>
  <si>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</si>
  <si>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</si>
  <si>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</si>
  <si>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</si>
  <si>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</si>
  <si>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</si>
  <si>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</si>
  <si>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</si>
  <si>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</si>
  <si>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</si>
  <si>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</si>
  <si>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</si>
  <si>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</si>
  <si>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</si>
  <si>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</si>
  <si>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</si>
  <si>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</si>
  <si>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</si>
  <si>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</si>
  <si>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</si>
  <si>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</si>
  <si>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</si>
  <si>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</si>
  <si>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</si>
  <si>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</si>
  <si>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</si>
  <si>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</si>
  <si>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</si>
  <si>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</si>
  <si>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</si>
  <si>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</si>
  <si>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</si>
  <si>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</si>
  <si>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</si>
  <si>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</si>
  <si>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</si>
  <si>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</si>
  <si>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</si>
  <si>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</si>
  <si>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</si>
  <si>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</si>
  <si>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</si>
  <si>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</si>
  <si>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</si>
  <si>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</si>
  <si>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</si>
  <si>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</si>
  <si>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</si>
  <si>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</si>
  <si>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</si>
  <si>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</si>
  <si>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</si>
  <si>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</si>
  <si>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</si>
  <si>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</si>
  <si>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</si>
  <si>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</si>
  <si>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</si>
  <si>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</si>
  <si>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</si>
  <si>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</si>
  <si>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</si>
  <si>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</si>
  <si>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</si>
  <si>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</si>
  <si>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</si>
  <si>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</si>
  <si>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</si>
  <si>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</si>
  <si>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</si>
  <si>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</si>
  <si>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</si>
  <si>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</si>
  <si>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</si>
  <si>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</si>
  <si>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</si>
  <si>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</si>
  <si>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</si>
  <si>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</si>
  <si>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</si>
  <si>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</si>
  <si>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</si>
  <si>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</si>
  <si>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</si>
  <si>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</si>
  <si>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</si>
  <si>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</si>
  <si>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</si>
  <si>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</si>
  <si>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</si>
  <si>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</si>
  <si>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</si>
  <si>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</si>
  <si>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</si>
  <si>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</si>
  <si>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</si>
  <si>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</si>
  <si>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</si>
  <si>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</si>
  <si>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</si>
  <si>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</si>
  <si>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</si>
  <si>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</si>
  <si>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</si>
  <si>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</si>
  <si>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</si>
  <si>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</si>
  <si>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</si>
  <si>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</si>
  <si>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</si>
  <si>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</si>
  <si>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</si>
  <si>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</si>
  <si>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</si>
  <si>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</si>
  <si>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</si>
  <si>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</si>
  <si>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</si>
  <si>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</si>
  <si>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</si>
  <si>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</si>
  <si>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</si>
  <si>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</si>
  <si>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</si>
  <si>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</si>
  <si>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</si>
  <si>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</si>
  <si>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</si>
  <si>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</si>
  <si>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</si>
  <si>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</si>
  <si>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</si>
  <si>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</si>
  <si>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</si>
  <si>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</si>
  <si>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</si>
  <si>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</si>
  <si>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</si>
  <si>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</si>
  <si>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</si>
  <si>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</si>
  <si>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</si>
  <si>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</si>
  <si>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</si>
  <si>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</si>
  <si>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</si>
  <si>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</si>
  <si>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</si>
  <si>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</si>
  <si>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</si>
  <si>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</si>
  <si>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</si>
  <si>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</si>
  <si>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</si>
  <si>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</si>
  <si>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</si>
  <si>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</si>
  <si>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</si>
  <si>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</si>
  <si>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</si>
  <si>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</si>
  <si>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</si>
  <si>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</si>
  <si>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</si>
  <si>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</si>
  <si>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</si>
  <si>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</si>
  <si>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</si>
  <si>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</si>
  <si>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</si>
  <si>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</si>
  <si>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</si>
  <si>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</si>
  <si>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</si>
  <si>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</si>
  <si>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</si>
  <si>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</si>
  <si>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</si>
  <si>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</si>
  <si>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</si>
  <si>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</si>
  <si>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</si>
  <si>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</si>
  <si>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</si>
  <si>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</si>
  <si>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</si>
  <si>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</si>
  <si>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</si>
  <si>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</si>
  <si>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</si>
  <si>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</si>
  <si>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</si>
  <si>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</si>
  <si>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</si>
  <si>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</si>
  <si>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</si>
  <si>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</si>
  <si>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</si>
  <si>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</si>
  <si>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</si>
  <si>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</si>
  <si>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</si>
  <si>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</si>
  <si>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</si>
  <si>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</si>
  <si>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</si>
  <si>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</si>
  <si>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</si>
  <si>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</si>
  <si>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</si>
  <si>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</si>
  <si>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</si>
  <si>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</si>
  <si>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</si>
  <si>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</si>
  <si>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</si>
  <si>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</si>
  <si>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</si>
  <si>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</si>
  <si>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</si>
  <si>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</si>
  <si>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</si>
  <si>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</si>
  <si>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</si>
  <si>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</si>
  <si>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</si>
  <si>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</si>
  <si>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</si>
  <si>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</si>
  <si>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</si>
  <si>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</si>
  <si>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</si>
  <si>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</si>
  <si>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</si>
  <si>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</si>
  <si>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</si>
  <si>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</si>
  <si>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</si>
  <si>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</si>
  <si>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</si>
  <si>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</si>
  <si>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</si>
  <si>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</si>
  <si>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</si>
  <si>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</si>
  <si>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</si>
  <si>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</si>
  <si>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</si>
  <si>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</si>
  <si>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</si>
  <si>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</si>
  <si>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</si>
  <si>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</si>
  <si>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</si>
  <si>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</si>
  <si>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</si>
  <si>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</si>
  <si>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</si>
  <si>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</si>
  <si>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</si>
  <si>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</si>
  <si>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</si>
  <si>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</si>
  <si>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</si>
  <si>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</si>
  <si>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</si>
  <si>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</si>
  <si>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</si>
  <si>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</si>
  <si>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</si>
  <si>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</si>
  <si>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</si>
  <si>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</si>
  <si>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</si>
  <si>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</si>
  <si>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</si>
  <si>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</si>
  <si>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</si>
  <si>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</si>
  <si>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</si>
  <si>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</si>
  <si>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</si>
  <si>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</si>
  <si>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</si>
  <si>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</si>
  <si>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</si>
  <si>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</si>
  <si>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</si>
  <si>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</si>
  <si>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</si>
  <si>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</si>
  <si>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</si>
  <si>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</si>
  <si>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</si>
  <si>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</si>
  <si>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</si>
  <si>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</si>
  <si>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</si>
  <si>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</si>
  <si>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</si>
  <si>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</si>
  <si>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</si>
  <si>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</si>
  <si>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</si>
  <si>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</si>
  <si>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</si>
  <si>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</si>
  <si>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</si>
  <si>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</si>
  <si>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</si>
  <si>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</si>
  <si>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</si>
  <si>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</si>
  <si>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</si>
  <si>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</si>
  <si>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</si>
  <si>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</si>
  <si>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</si>
  <si>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</si>
  <si>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</si>
  <si>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</si>
  <si>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</si>
  <si>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</si>
  <si>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</si>
  <si>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</si>
  <si>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</si>
  <si>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</si>
  <si>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</si>
  <si>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</si>
  <si>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</si>
  <si>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</si>
  <si>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</si>
  <si>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</si>
  <si>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</si>
  <si>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</si>
  <si>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</si>
  <si>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</si>
  <si>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</si>
  <si>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</si>
  <si>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</si>
  <si>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</si>
  <si>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</si>
  <si>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</si>
  <si>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</si>
  <si>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</si>
  <si>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</si>
  <si>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</si>
  <si>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</si>
  <si>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</si>
  <si>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</si>
  <si>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</si>
  <si>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</si>
  <si>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</si>
  <si>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</si>
  <si>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</si>
  <si>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</si>
  <si>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</si>
  <si>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</si>
  <si>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</si>
  <si>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</si>
  <si>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</si>
  <si>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</si>
  <si>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</si>
  <si>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</si>
  <si>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</si>
  <si>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</si>
  <si>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</si>
  <si>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</si>
  <si>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</si>
  <si>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</si>
  <si>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</si>
  <si>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</si>
  <si>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</si>
  <si>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</si>
  <si>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</si>
  <si>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</si>
  <si>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</si>
  <si>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</si>
  <si>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</si>
  <si>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</si>
  <si>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</si>
  <si>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</si>
  <si>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</si>
  <si>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</si>
  <si>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</si>
  <si>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</si>
  <si>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</si>
  <si>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</si>
  <si>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</si>
  <si>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</si>
  <si>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</si>
  <si>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</si>
  <si>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</si>
  <si>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</si>
  <si>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</si>
  <si>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</si>
  <si>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</si>
  <si>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</si>
  <si>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</si>
  <si>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</si>
  <si>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</si>
  <si>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</si>
  <si>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</si>
  <si>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</si>
  <si>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</si>
  <si>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</si>
  <si>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</si>
  <si>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</si>
  <si>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</si>
  <si>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</si>
  <si>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</si>
  <si>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</si>
  <si>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</si>
  <si>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</si>
  <si>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</si>
  <si>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</si>
  <si>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</si>
  <si>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</si>
  <si>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</si>
  <si>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</si>
  <si>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</si>
  <si>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</si>
  <si>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</si>
  <si>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</si>
  <si>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</si>
  <si>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</si>
  <si>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</si>
  <si>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</si>
  <si>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</si>
  <si>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</si>
  <si>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</si>
  <si>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</si>
  <si>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</si>
  <si>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</si>
  <si>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</si>
  <si>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</si>
  <si>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</si>
  <si>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</si>
  <si>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</si>
  <si>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</si>
  <si>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</si>
  <si>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</si>
  <si>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</si>
  <si>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</si>
  <si>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</si>
  <si>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</si>
  <si>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</si>
  <si>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</si>
  <si>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</si>
  <si>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</si>
  <si>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</si>
  <si>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</si>
  <si>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</si>
  <si>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</si>
  <si>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</si>
  <si>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</si>
  <si>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</si>
  <si>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</si>
  <si>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</si>
  <si>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</si>
  <si>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</si>
  <si>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</si>
  <si>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</si>
  <si>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</si>
  <si>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</si>
  <si>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</si>
  <si>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</si>
  <si>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</si>
  <si>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</si>
  <si>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</si>
  <si>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</si>
  <si>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</si>
  <si>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</si>
  <si>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</si>
  <si>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</si>
  <si>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</si>
  <si>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</si>
  <si>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</si>
  <si>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</si>
  <si>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</si>
  <si>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</si>
  <si>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</si>
  <si>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</si>
  <si>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</si>
  <si>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</si>
  <si>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</si>
  <si>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</si>
  <si>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</si>
  <si>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</si>
  <si>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</si>
  <si>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</si>
  <si>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</si>
  <si>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</si>
  <si>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</si>
  <si>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</si>
  <si>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</si>
  <si>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</si>
  <si>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</si>
  <si>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</si>
  <si>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</si>
  <si>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</si>
  <si>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</si>
  <si>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</si>
  <si>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</si>
  <si>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</si>
  <si>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</si>
  <si>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</si>
  <si>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</si>
  <si>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</si>
  <si>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</si>
  <si>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</si>
  <si>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</si>
  <si>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</si>
  <si>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</si>
  <si>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</si>
  <si>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</si>
  <si>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</si>
  <si>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</si>
  <si>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</si>
  <si>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</si>
  <si>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</si>
  <si>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</si>
  <si>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</si>
  <si>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</si>
  <si>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</si>
  <si>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</si>
  <si>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</si>
  <si>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</si>
  <si>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</si>
  <si>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</si>
  <si>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</si>
  <si>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</si>
  <si>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</si>
  <si>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</si>
  <si>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</si>
  <si>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</si>
  <si>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</si>
  <si>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</si>
  <si>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</si>
  <si>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</si>
  <si>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</si>
  <si>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</si>
  <si>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</si>
  <si>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</si>
  <si>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</si>
  <si>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</si>
  <si>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</si>
  <si>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</si>
  <si>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</si>
  <si>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</si>
  <si>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</si>
  <si>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</si>
  <si>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</si>
  <si>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</si>
  <si>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</si>
  <si>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</si>
  <si>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</si>
  <si>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</si>
  <si>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</si>
  <si>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</si>
  <si>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</si>
  <si>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</si>
  <si>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</si>
  <si>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</si>
  <si>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</si>
  <si>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</si>
  <si>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</si>
  <si>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</si>
  <si>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</si>
  <si>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</si>
  <si>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</si>
  <si>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</si>
  <si>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</si>
  <si>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</si>
  <si>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</si>
  <si>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</si>
  <si>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</si>
  <si>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</si>
  <si>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</si>
  <si>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</si>
  <si>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</si>
  <si>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</si>
  <si>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</si>
  <si>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</si>
  <si>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</si>
  <si>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</si>
  <si>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</si>
  <si>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</si>
  <si>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</si>
  <si>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</si>
  <si>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</si>
  <si>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</si>
  <si>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</si>
  <si>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</si>
  <si>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</si>
  <si>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</si>
  <si>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</si>
  <si>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</si>
  <si>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</si>
  <si>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</si>
  <si>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</si>
  <si>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</si>
  <si>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</si>
  <si>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</si>
  <si>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</si>
  <si>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</si>
  <si>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</si>
  <si>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</si>
  <si>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</si>
  <si>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</si>
  <si>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</si>
  <si>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</si>
  <si>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</si>
  <si>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</si>
  <si>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</si>
  <si>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</si>
  <si>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</si>
  <si>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</si>
  <si>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</si>
  <si>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</si>
  <si>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</si>
  <si>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</si>
  <si>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</si>
  <si>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</si>
  <si>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</si>
  <si>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</si>
  <si>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</si>
  <si>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</si>
  <si>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</si>
  <si>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</si>
  <si>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</si>
  <si>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</si>
  <si>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</si>
  <si>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</si>
  <si>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</si>
  <si>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</si>
  <si>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</si>
  <si>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</si>
  <si>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</si>
  <si>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</si>
  <si>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</si>
  <si>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</si>
  <si>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</si>
  <si>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</si>
  <si>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</si>
  <si>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</si>
  <si>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</si>
  <si>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</si>
  <si>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</si>
  <si>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</si>
  <si>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</si>
  <si>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</si>
  <si>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</si>
  <si>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</si>
  <si>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</si>
  <si>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</si>
  <si>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</si>
  <si>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</si>
  <si>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</si>
  <si>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</si>
  <si>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</si>
  <si>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</si>
  <si>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</si>
  <si>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</si>
  <si>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</si>
  <si>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</si>
  <si>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</si>
  <si>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</si>
  <si>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</si>
  <si>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</si>
  <si>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</si>
  <si>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</si>
  <si>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</si>
  <si>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</si>
  <si>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</si>
  <si>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</si>
  <si>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</si>
  <si>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</si>
  <si>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</si>
  <si>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</si>
  <si>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</si>
  <si>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</si>
  <si>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</si>
  <si>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</si>
  <si>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</si>
  <si>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</si>
  <si>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</si>
  <si>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</si>
  <si>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</si>
  <si>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</si>
  <si>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</si>
  <si>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</si>
  <si>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</si>
  <si>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</si>
  <si>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</si>
  <si>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</si>
  <si>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</si>
  <si>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</si>
  <si>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</si>
  <si>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</si>
  <si>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</si>
  <si>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</si>
  <si>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</si>
  <si>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</si>
  <si>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</si>
  <si>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</si>
  <si>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</si>
  <si>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</si>
  <si>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</si>
  <si>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</si>
  <si>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</si>
  <si>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</si>
  <si>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</si>
  <si>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</si>
  <si>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</si>
  <si>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</si>
  <si>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</si>
  <si>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</si>
  <si>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</si>
  <si>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</si>
  <si>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</si>
  <si>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</si>
  <si>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</si>
  <si>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</si>
  <si>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</si>
  <si>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</si>
  <si>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</si>
  <si>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</si>
  <si>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</si>
  <si>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</si>
  <si>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</si>
  <si>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</si>
  <si>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</si>
  <si>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</si>
  <si>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</si>
  <si>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</si>
  <si>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</si>
  <si>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</si>
  <si>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</si>
  <si>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</si>
  <si>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</si>
  <si>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</si>
  <si>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</si>
  <si>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</si>
  <si>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</si>
  <si>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</si>
  <si>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</si>
  <si>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</si>
  <si>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</si>
  <si>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</si>
  <si>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</si>
  <si>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</si>
  <si>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</si>
  <si>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</si>
  <si>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</si>
  <si>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</si>
  <si>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</si>
  <si>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</si>
  <si>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</si>
  <si>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</si>
  <si>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</si>
  <si>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</si>
  <si>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</si>
  <si>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</si>
  <si>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</si>
  <si>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</si>
  <si>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</si>
  <si>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</si>
  <si>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</si>
  <si>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</si>
  <si>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</si>
  <si>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</si>
  <si>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</si>
  <si>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</si>
  <si>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</si>
  <si>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</si>
  <si>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</si>
  <si>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</si>
  <si>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</si>
  <si>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</si>
  <si>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</si>
  <si>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</si>
  <si>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</si>
  <si>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</si>
  <si>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</si>
  <si>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</si>
  <si>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</si>
  <si>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</si>
  <si>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</si>
  <si>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</si>
  <si>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</si>
  <si>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</si>
  <si>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</si>
  <si>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</si>
  <si>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</si>
  <si>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</si>
  <si>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</si>
  <si>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</si>
  <si>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</si>
  <si>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</si>
  <si>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</si>
  <si>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</si>
  <si>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</si>
  <si>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</si>
  <si>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</si>
  <si>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</si>
  <si>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</si>
  <si>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</si>
  <si>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</si>
  <si>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</si>
  <si>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</si>
  <si>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</si>
  <si>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</si>
  <si>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</si>
  <si>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</si>
  <si>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</si>
  <si>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</si>
  <si>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</si>
  <si>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</si>
  <si>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</si>
  <si>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</si>
  <si>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</si>
  <si>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</si>
  <si>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</si>
  <si>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</si>
  <si>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</si>
  <si>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</si>
  <si>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</si>
  <si>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</si>
  <si>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</si>
  <si>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</si>
  <si>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</si>
  <si>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</si>
  <si>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</si>
  <si>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</si>
  <si>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</si>
  <si>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</si>
  <si>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</si>
  <si>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</si>
  <si>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</si>
  <si>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</si>
  <si>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</si>
  <si>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</si>
  <si>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</si>
  <si>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</si>
  <si>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</si>
  <si>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</si>
  <si>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</si>
  <si>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</si>
  <si>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</si>
  <si>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</si>
  <si>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</si>
  <si>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</si>
  <si>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</si>
  <si>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</si>
  <si>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</si>
  <si>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</si>
  <si>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</si>
  <si>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</si>
  <si>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</si>
  <si>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</si>
  <si>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</si>
  <si>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</si>
  <si>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</si>
  <si>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</si>
  <si>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</si>
  <si>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</si>
  <si>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</si>
  <si>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</si>
  <si>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</si>
  <si>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</si>
  <si>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</si>
  <si>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</si>
  <si>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</si>
  <si>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</si>
  <si>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</si>
  <si>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</si>
  <si>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</si>
  <si>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</si>
  <si>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</si>
  <si>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</si>
  <si>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</si>
  <si>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</si>
  <si>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</si>
  <si>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</si>
  <si>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</si>
  <si>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</si>
  <si>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</si>
  <si>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</si>
  <si>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</si>
  <si>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</si>
  <si>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</si>
  <si>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</si>
  <si>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</si>
  <si>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</si>
  <si>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</si>
  <si>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</si>
  <si>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</si>
  <si>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</si>
  <si>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</si>
  <si>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</si>
  <si>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</si>
  <si>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</si>
  <si>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</si>
  <si>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</si>
  <si>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</si>
  <si>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</si>
  <si>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</si>
  <si>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</si>
  <si>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</si>
  <si>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</si>
  <si>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</si>
  <si>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</si>
  <si>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</si>
  <si>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</si>
  <si>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</si>
  <si>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</si>
  <si>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</si>
  <si>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</si>
  <si>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</si>
  <si>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</si>
  <si>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</si>
  <si>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</si>
  <si>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</si>
  <si>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</si>
  <si>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</si>
  <si>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</si>
  <si>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</si>
  <si>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</si>
  <si>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</si>
  <si>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</si>
  <si>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</si>
  <si>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</si>
  <si>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</si>
  <si>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</si>
  <si>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</si>
  <si>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</si>
  <si>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</si>
  <si>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</si>
  <si>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</si>
  <si>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</si>
  <si>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</si>
  <si>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</si>
  <si>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</si>
  <si>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</si>
  <si>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</si>
  <si>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</si>
  <si>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</si>
  <si>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</si>
  <si>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</si>
  <si>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</si>
  <si>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</si>
  <si>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</si>
  <si>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</si>
  <si>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</si>
  <si>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</si>
  <si>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</si>
  <si>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</si>
  <si>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</si>
  <si>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</si>
  <si>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</si>
  <si>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</si>
  <si>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</si>
  <si>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</si>
  <si>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</si>
  <si>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</si>
  <si>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</si>
  <si>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</si>
  <si>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</si>
  <si>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</si>
  <si>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</si>
  <si>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</si>
  <si>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</si>
  <si>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</si>
  <si>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</si>
  <si>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</si>
  <si>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</si>
  <si>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</si>
  <si>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</si>
  <si>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</si>
  <si>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</si>
  <si>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</si>
  <si>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</si>
  <si>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</si>
  <si>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</si>
  <si>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</si>
  <si>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</si>
  <si>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</si>
  <si>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</si>
  <si>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</si>
  <si>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</si>
  <si>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</si>
  <si>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</si>
  <si>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</si>
  <si>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</si>
  <si>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</si>
  <si>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</si>
  <si>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</si>
  <si>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</si>
  <si>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</si>
  <si>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</si>
  <si>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</si>
  <si>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</si>
  <si>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</si>
  <si>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</si>
  <si>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</si>
  <si>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</si>
  <si>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</si>
  <si>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</si>
  <si>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</si>
  <si>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</si>
  <si>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</si>
  <si>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</si>
  <si>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</si>
  <si>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</si>
  <si>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</si>
  <si>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</si>
  <si>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</si>
  <si>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</si>
  <si>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</si>
  <si>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</si>
  <si>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</si>
  <si>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</si>
  <si>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</si>
  <si>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</si>
  <si>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</si>
  <si>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</si>
  <si>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</si>
  <si>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</si>
  <si>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</si>
  <si>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</si>
  <si>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</si>
  <si>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</si>
  <si>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</si>
  <si>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</si>
  <si>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</si>
  <si>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</si>
  <si>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</si>
  <si>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</si>
  <si>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</si>
  <si>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</si>
  <si>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</si>
  <si>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</si>
  <si>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</si>
  <si>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</si>
  <si>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</si>
  <si>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</si>
  <si>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</si>
  <si>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</si>
  <si>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</si>
  <si>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</si>
  <si>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</si>
  <si>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</si>
  <si>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</si>
  <si>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</si>
  <si>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</si>
  <si>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</si>
  <si>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</si>
  <si>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</si>
  <si>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</si>
  <si>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</si>
  <si>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</si>
  <si>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</si>
  <si>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</si>
  <si>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</si>
  <si>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</si>
  <si>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</si>
  <si>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</si>
  <si>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</si>
  <si>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</si>
  <si>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</si>
  <si>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</si>
  <si>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</si>
  <si>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</si>
  <si>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</si>
  <si>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</si>
  <si>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</si>
  <si>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</si>
  <si>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</si>
  <si>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</si>
  <si>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</si>
  <si>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</si>
  <si>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</si>
  <si>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</si>
  <si>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</si>
  <si>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</si>
  <si>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</si>
  <si>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</si>
  <si>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</si>
  <si>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</si>
  <si>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</si>
  <si>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</si>
  <si>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</si>
  <si>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</si>
  <si>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</si>
  <si>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</si>
  <si>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</si>
  <si>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</si>
  <si>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</si>
  <si>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</si>
  <si>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</si>
  <si>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</si>
  <si>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</si>
  <si>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</si>
  <si>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</si>
  <si>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</si>
  <si>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</si>
  <si>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</si>
  <si>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</si>
  <si>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</si>
  <si>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</si>
  <si>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</si>
  <si>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</si>
  <si>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</si>
  <si>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</si>
  <si>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</si>
  <si>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</si>
  <si>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</si>
  <si>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</si>
  <si>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</si>
  <si>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</si>
  <si>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</si>
  <si>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</si>
  <si>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</si>
  <si>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</si>
  <si>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</si>
  <si>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</si>
  <si>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</si>
  <si>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</si>
  <si>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</si>
  <si>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</si>
  <si>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</si>
  <si>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</si>
  <si>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</si>
  <si>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</si>
  <si>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</si>
  <si>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</si>
  <si>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</si>
  <si>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</si>
  <si>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</si>
  <si>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</si>
  <si>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</si>
  <si>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</si>
  <si>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</si>
  <si>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</si>
  <si>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</si>
  <si>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</si>
  <si>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</si>
  <si>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</si>
  <si>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</si>
  <si>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</si>
  <si>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</si>
  <si>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</si>
  <si>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</si>
  <si>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</si>
  <si>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</si>
  <si>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</si>
  <si>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</si>
  <si>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</si>
  <si>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</si>
  <si>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</si>
  <si>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</si>
  <si>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</si>
  <si>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</si>
  <si>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</si>
  <si>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</si>
  <si>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</si>
  <si>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</si>
  <si>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</si>
  <si>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</si>
  <si>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</si>
  <si>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</si>
  <si>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</si>
  <si>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</si>
  <si>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</si>
  <si>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</si>
  <si>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</si>
  <si>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</si>
  <si>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</si>
  <si>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</si>
  <si>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</si>
  <si>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</si>
  <si>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</si>
  <si>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</si>
  <si>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</si>
  <si>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</si>
  <si>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</si>
  <si>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</si>
  <si>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</si>
  <si>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</si>
  <si>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</si>
  <si>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</si>
  <si>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</si>
  <si>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</si>
  <si>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</si>
  <si>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</si>
  <si>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</si>
  <si>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</si>
  <si>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</si>
  <si>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</si>
  <si>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</si>
  <si>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</si>
  <si>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</si>
  <si>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</si>
  <si>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</si>
  <si>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</si>
  <si>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</si>
  <si>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</si>
  <si>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</si>
  <si>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</si>
  <si>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</si>
  <si>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</si>
  <si>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</si>
  <si>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</si>
  <si>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</si>
  <si>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</si>
  <si>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</si>
  <si>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</si>
  <si>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</si>
  <si>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</si>
  <si>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</si>
  <si>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</si>
  <si>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</si>
  <si>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</si>
  <si>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</si>
  <si>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</si>
  <si>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</si>
  <si>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</si>
  <si>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</si>
  <si>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</si>
  <si>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</si>
  <si>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</si>
  <si>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</si>
  <si>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</si>
  <si>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</si>
  <si>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</si>
  <si>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</si>
  <si>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</si>
  <si>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</si>
  <si>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</si>
  <si>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</si>
  <si>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</si>
  <si>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</si>
  <si>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</si>
  <si>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</si>
  <si>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</si>
  <si>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</si>
  <si>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</si>
  <si>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</si>
  <si>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</si>
  <si>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</si>
  <si>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</si>
  <si>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</si>
  <si>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</si>
  <si>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</si>
  <si>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</si>
  <si>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</si>
  <si>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</si>
  <si>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</si>
  <si>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</si>
  <si>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</si>
  <si>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</si>
  <si>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</si>
  <si>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</si>
  <si>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</si>
  <si>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</si>
  <si>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</si>
  <si>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</si>
  <si>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</si>
  <si>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</si>
  <si>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</si>
  <si>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</si>
  <si>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</si>
  <si>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</si>
  <si>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</si>
  <si>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</si>
  <si>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</si>
  <si>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</si>
  <si>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</si>
  <si>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</si>
  <si>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</si>
  <si>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</si>
  <si>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</si>
  <si>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</si>
  <si>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</si>
  <si>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</si>
  <si>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</si>
  <si>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</si>
  <si>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</si>
  <si>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</si>
  <si>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</si>
  <si>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</si>
  <si>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</si>
  <si>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</si>
  <si>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</si>
  <si>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</si>
  <si>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</si>
  <si>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</si>
  <si>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</si>
  <si>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</si>
  <si>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</si>
  <si>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</si>
  <si>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</si>
  <si>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</si>
  <si>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</si>
  <si>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</si>
  <si>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</si>
  <si>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</si>
  <si>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</si>
  <si>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</si>
  <si>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</si>
  <si>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</si>
  <si>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</si>
  <si>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</si>
  <si>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</si>
  <si>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</si>
  <si>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</si>
  <si>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</si>
  <si>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</si>
  <si>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</si>
  <si>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</si>
  <si>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</si>
  <si>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</si>
  <si>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</si>
  <si>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</si>
  <si>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</si>
  <si>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</si>
  <si>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</si>
  <si>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</si>
  <si>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</si>
  <si>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</si>
  <si>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</si>
  <si>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</si>
  <si>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</si>
  <si>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</si>
  <si>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</si>
  <si>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</si>
  <si>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</si>
  <si>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</si>
  <si>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</si>
  <si>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</si>
  <si>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</si>
  <si>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</si>
  <si>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</si>
  <si>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</si>
  <si>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</si>
  <si>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</si>
  <si>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</si>
  <si>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</si>
  <si>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</si>
  <si>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</si>
  <si>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</si>
  <si>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</si>
  <si>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</si>
  <si>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</si>
  <si>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</si>
  <si>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</si>
  <si>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</si>
  <si>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</si>
  <si>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</si>
  <si>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</si>
  <si>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</si>
  <si>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</si>
  <si>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</si>
  <si>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</si>
  <si>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</si>
  <si>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</si>
  <si>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</si>
  <si>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</si>
  <si>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</si>
  <si>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</si>
  <si>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</si>
  <si>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</si>
  <si>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</si>
  <si>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</si>
  <si>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</si>
  <si>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</si>
  <si>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</si>
  <si>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</si>
  <si>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</si>
  <si>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</si>
  <si>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</si>
  <si>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</si>
  <si>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</si>
  <si>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</si>
  <si>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</si>
  <si>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</si>
  <si>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</si>
  <si>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</si>
  <si>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</si>
  <si>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</si>
  <si>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</si>
  <si>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</si>
  <si>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</si>
  <si>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</si>
  <si>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</si>
  <si>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</si>
  <si>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</si>
  <si>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</si>
  <si>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</si>
  <si>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</si>
  <si>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</si>
  <si>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</si>
  <si>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</si>
  <si>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</si>
  <si>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</si>
  <si>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</si>
  <si>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</si>
  <si>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</si>
  <si>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</si>
  <si>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</si>
  <si>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</si>
  <si>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</si>
  <si>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</si>
  <si>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</si>
  <si>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</si>
  <si>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</si>
  <si>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</si>
  <si>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</si>
  <si>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</si>
  <si>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</si>
  <si>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</si>
  <si>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</si>
  <si>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</si>
  <si>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</si>
  <si>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</si>
  <si>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</si>
  <si>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</si>
  <si>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</si>
  <si>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</si>
  <si>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</si>
  <si>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</si>
  <si>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</si>
  <si>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</si>
  <si>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</si>
  <si>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</si>
  <si>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</si>
  <si>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</si>
  <si>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</si>
  <si>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</si>
  <si>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</si>
  <si>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</si>
  <si>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</si>
  <si>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</si>
  <si>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</si>
  <si>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</si>
  <si>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</si>
  <si>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</si>
  <si>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</si>
  <si>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</si>
  <si>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</si>
  <si>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</si>
  <si>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</si>
  <si>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</si>
  <si>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</si>
  <si>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</si>
  <si>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</si>
  <si>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</si>
  <si>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</si>
  <si>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</si>
  <si>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</si>
  <si>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</si>
  <si>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</si>
  <si>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</si>
  <si>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</si>
  <si>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</si>
  <si>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</si>
  <si>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</si>
  <si>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</si>
  <si>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</si>
  <si>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</si>
  <si>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</si>
  <si>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</si>
  <si>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</si>
  <si>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</si>
  <si>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</si>
  <si>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</si>
  <si>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</si>
  <si>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</si>
  <si>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</si>
  <si>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</si>
  <si>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</si>
  <si>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</si>
  <si>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</si>
  <si>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</si>
  <si>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</si>
  <si>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</si>
  <si>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</si>
  <si>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</si>
  <si>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</si>
  <si>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</si>
  <si>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</si>
  <si>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</si>
  <si>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</si>
  <si>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</si>
  <si>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</si>
  <si>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</si>
  <si>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</si>
  <si>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</si>
  <si>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</si>
  <si>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</si>
  <si>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</si>
  <si>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</si>
  <si>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</si>
  <si>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</si>
  <si>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</si>
  <si>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</si>
  <si>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</si>
  <si>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</si>
  <si>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</si>
  <si>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</si>
  <si>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</si>
  <si>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</si>
  <si>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</si>
  <si>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</si>
  <si>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</si>
  <si>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</si>
  <si>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</si>
  <si>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</si>
  <si>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</si>
  <si>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</si>
  <si>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</si>
  <si>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</si>
  <si>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</si>
  <si>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</si>
  <si>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</si>
  <si>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</si>
  <si>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</si>
  <si>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</si>
  <si>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</si>
  <si>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</si>
  <si>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</si>
  <si>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</si>
  <si>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</si>
  <si>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</si>
  <si>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</si>
  <si>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</si>
  <si>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</si>
  <si>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</si>
  <si>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</si>
  <si>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</si>
  <si>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</si>
  <si>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</si>
  <si>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</si>
  <si>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</si>
  <si>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</si>
  <si>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</si>
  <si>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</si>
  <si>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</si>
  <si>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</si>
  <si>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</si>
  <si>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</si>
  <si>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</si>
  <si>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</si>
  <si>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</si>
  <si>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</si>
  <si>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</si>
  <si>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</si>
  <si>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</si>
  <si>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</si>
  <si>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</si>
  <si>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</si>
  <si>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</si>
  <si>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</si>
  <si>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</si>
  <si>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</si>
  <si>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</si>
  <si>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</si>
  <si>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</si>
  <si>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</si>
  <si>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</si>
  <si>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</si>
  <si>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</si>
  <si>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</si>
  <si>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</si>
  <si>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</si>
  <si>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</si>
  <si>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</si>
  <si>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</si>
  <si>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</si>
  <si>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</si>
  <si>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</si>
  <si>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</si>
  <si>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</si>
  <si>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</si>
  <si>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</si>
  <si>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</si>
  <si>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</si>
  <si>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</si>
  <si>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</si>
  <si>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</si>
  <si>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</si>
  <si>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</si>
  <si>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</si>
  <si>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</si>
  <si>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</si>
  <si>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</si>
  <si>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</si>
  <si>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</si>
  <si>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</si>
  <si>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</si>
  <si>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</si>
  <si>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</si>
  <si>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</si>
  <si>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</si>
  <si>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</si>
  <si>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</si>
  <si>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</si>
  <si>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</si>
  <si>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</si>
  <si>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</si>
  <si>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</si>
  <si>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</si>
  <si>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</si>
  <si>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</si>
  <si>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</si>
  <si>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</si>
  <si>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</si>
  <si>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</si>
  <si>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</si>
  <si>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</si>
  <si>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</si>
  <si>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</si>
  <si>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</si>
  <si>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</si>
  <si>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</si>
  <si>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</si>
  <si>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</si>
  <si>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</si>
  <si>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</si>
  <si>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</si>
  <si>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</si>
  <si>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</si>
  <si>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</si>
  <si>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</si>
  <si>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</si>
  <si>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</si>
  <si>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</si>
  <si>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</si>
  <si>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</si>
  <si>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</si>
  <si>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</si>
  <si>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</si>
  <si>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</si>
  <si>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</si>
  <si>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</si>
  <si>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</si>
  <si>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</si>
  <si>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</si>
  <si>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</si>
  <si>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</si>
  <si>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</si>
  <si>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</si>
  <si>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</si>
  <si>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</si>
  <si>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</si>
  <si>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</si>
  <si>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</si>
  <si>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</si>
  <si>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</si>
  <si>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</si>
  <si>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</si>
  <si>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</si>
  <si>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</si>
  <si>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</si>
  <si>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</si>
  <si>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</si>
  <si>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</si>
  <si>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</si>
  <si>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</si>
  <si>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</si>
  <si>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</si>
  <si>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</si>
  <si>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</si>
  <si>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</si>
  <si>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</si>
  <si>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</si>
  <si>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</si>
  <si>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</si>
  <si>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</si>
  <si>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</si>
  <si>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</si>
  <si>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</si>
  <si>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</si>
  <si>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</si>
  <si>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</si>
  <si>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</si>
  <si>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</si>
  <si>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</si>
  <si>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</si>
  <si>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</si>
  <si>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</si>
  <si>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</si>
  <si>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</si>
  <si>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</si>
  <si>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</si>
  <si>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</si>
  <si>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</si>
  <si>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</si>
  <si>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</si>
  <si>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</si>
  <si>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</si>
  <si>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</si>
  <si>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</si>
  <si>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</si>
  <si>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</si>
  <si>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</si>
  <si>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</si>
  <si>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</si>
  <si>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</si>
  <si>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</si>
  <si>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</si>
  <si>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</si>
  <si>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</si>
  <si>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</si>
  <si>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</si>
  <si>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</si>
  <si>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</si>
  <si>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</si>
  <si>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</si>
  <si>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</si>
  <si>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</si>
  <si>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</si>
  <si>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</si>
  <si>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</si>
  <si>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</si>
  <si>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</si>
  <si>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</si>
  <si>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</si>
  <si>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</si>
  <si>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</si>
  <si>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</si>
  <si>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</si>
  <si>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</si>
  <si>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</si>
  <si>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</si>
  <si>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</si>
  <si>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</si>
  <si>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</si>
  <si>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</si>
  <si>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</si>
  <si>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</si>
  <si>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</si>
  <si>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</si>
  <si>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</si>
  <si>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</si>
  <si>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</si>
  <si>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</si>
  <si>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</si>
  <si>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</si>
  <si>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</si>
  <si>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</si>
  <si>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</si>
  <si>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</si>
  <si>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</si>
  <si>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</si>
  <si>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</si>
  <si>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</si>
  <si>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</si>
  <si>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</si>
  <si>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</si>
  <si>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</si>
  <si>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</si>
  <si>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</si>
  <si>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</si>
  <si>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</si>
  <si>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</si>
  <si>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</si>
  <si>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</si>
  <si>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</si>
  <si>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</si>
  <si>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</si>
  <si>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</si>
  <si>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</si>
  <si>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</si>
  <si>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</si>
  <si>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</si>
  <si>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</si>
  <si>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</si>
  <si>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</si>
  <si>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</si>
  <si>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</si>
  <si>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</si>
  <si>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</si>
  <si>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</si>
  <si>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</si>
  <si>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</si>
  <si>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</si>
  <si>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</si>
  <si>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</si>
  <si>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</si>
  <si>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</si>
  <si>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</si>
  <si>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</si>
  <si>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</si>
  <si>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</si>
  <si>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</si>
  <si>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</si>
  <si>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</si>
  <si>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</si>
  <si>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</si>
  <si>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</si>
  <si>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</si>
  <si>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</si>
  <si>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</si>
  <si>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</si>
  <si>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</si>
  <si>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</si>
  <si>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</si>
  <si>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</si>
  <si>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</si>
  <si>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</si>
  <si>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</si>
  <si>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</si>
  <si>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</si>
  <si>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</si>
  <si>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</si>
  <si>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</si>
  <si>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</si>
  <si>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</si>
  <si>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</si>
  <si>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</si>
  <si>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</si>
  <si>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</si>
  <si>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</si>
  <si>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</si>
  <si>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</si>
  <si>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</si>
  <si>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</si>
  <si>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</si>
  <si>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</si>
  <si>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</si>
  <si>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</si>
  <si>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</si>
  <si>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</si>
  <si>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</si>
  <si>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</si>
  <si>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</si>
  <si>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</si>
  <si>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</si>
  <si>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</si>
  <si>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</si>
  <si>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</si>
  <si>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</si>
  <si>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</si>
  <si>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</si>
  <si>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</si>
  <si>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</si>
  <si>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</si>
  <si>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</si>
  <si>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</si>
  <si>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</si>
  <si>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</si>
  <si>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</si>
  <si>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</si>
  <si>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</si>
  <si>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</si>
  <si>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</si>
  <si>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</si>
  <si>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</si>
  <si>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</si>
  <si>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</si>
  <si>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</si>
  <si>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</si>
  <si>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</si>
  <si>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</si>
  <si>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</si>
  <si>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</si>
  <si>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</si>
  <si>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</si>
  <si>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</si>
  <si>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</si>
  <si>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</si>
  <si>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</si>
  <si>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</si>
  <si>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</si>
  <si>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</si>
  <si>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</si>
  <si>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</si>
  <si>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</si>
  <si>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</si>
  <si>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</si>
  <si>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</si>
  <si>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</si>
  <si>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</si>
  <si>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</si>
  <si>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</si>
  <si>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</si>
  <si>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</si>
  <si>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</si>
  <si>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</si>
  <si>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</si>
  <si>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</si>
  <si>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</si>
  <si>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</si>
  <si>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</si>
  <si>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</si>
  <si>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</si>
  <si>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</si>
  <si>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</si>
  <si>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</si>
  <si>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</si>
  <si>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</si>
  <si>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</si>
  <si>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</si>
  <si>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</si>
  <si>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</si>
  <si>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</si>
  <si>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</si>
  <si>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</si>
  <si>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</si>
  <si>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</si>
  <si>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</si>
  <si>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</si>
  <si>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</si>
  <si>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</si>
  <si>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</si>
  <si>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</si>
  <si>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</si>
  <si>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</si>
  <si>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</si>
  <si>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</si>
  <si>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</si>
  <si>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</si>
  <si>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</si>
  <si>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</si>
  <si>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</si>
  <si>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</si>
  <si>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</si>
  <si>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</si>
  <si>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</si>
  <si>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</si>
  <si>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</si>
  <si>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</si>
  <si>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</si>
  <si>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</si>
  <si>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</si>
  <si>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</si>
  <si>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</si>
  <si>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</si>
  <si>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</si>
  <si>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</si>
  <si>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</si>
  <si>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</si>
  <si>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</si>
  <si>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</si>
  <si>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</si>
  <si>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</si>
  <si>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</si>
  <si>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</si>
  <si>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</si>
  <si>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</si>
  <si>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</si>
  <si>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</si>
  <si>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</si>
  <si>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</si>
  <si>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</si>
  <si>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</si>
  <si>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</si>
  <si>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</si>
  <si>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</si>
  <si>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</si>
  <si>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</si>
  <si>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</si>
  <si>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</si>
  <si>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</si>
  <si>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</si>
  <si>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</si>
  <si>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</si>
  <si>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</si>
  <si>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</si>
  <si>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</si>
  <si>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</si>
  <si>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</si>
  <si>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</si>
  <si>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</si>
  <si>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</si>
  <si>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</si>
  <si>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</si>
  <si>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</si>
  <si>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</si>
  <si>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</si>
  <si>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</si>
  <si>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</si>
  <si>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</si>
  <si>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</si>
  <si>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</si>
  <si>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</si>
  <si>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</si>
  <si>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</si>
  <si>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</si>
  <si>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</si>
  <si>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</si>
  <si>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</si>
  <si>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</si>
  <si>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</si>
  <si>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</si>
  <si>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</si>
  <si>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</si>
  <si>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</si>
  <si>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</si>
  <si>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</si>
  <si>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</si>
  <si>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</si>
  <si>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</si>
  <si>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</si>
  <si>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</si>
  <si>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</si>
  <si>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</si>
  <si>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</si>
  <si>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</si>
  <si>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</si>
  <si>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</si>
  <si>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</si>
  <si>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</si>
  <si>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</si>
  <si>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</si>
  <si>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</si>
  <si>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</si>
  <si>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</si>
  <si>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</si>
  <si>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</si>
  <si>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</si>
  <si>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</si>
  <si>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</si>
  <si>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</si>
  <si>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</si>
  <si>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</si>
  <si>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</si>
  <si>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</si>
  <si>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</si>
  <si>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</si>
  <si>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</si>
  <si>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</si>
  <si>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</si>
  <si>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</si>
  <si>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</si>
  <si>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</si>
  <si>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</si>
  <si>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</si>
  <si>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</si>
  <si>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</si>
  <si>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</si>
  <si>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</si>
  <si>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</si>
  <si>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</si>
  <si>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</si>
  <si>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</si>
  <si>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</si>
  <si>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</si>
  <si>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</si>
  <si>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</si>
  <si>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</si>
  <si>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</si>
  <si>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</si>
  <si>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</si>
  <si>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</si>
  <si>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</si>
  <si>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</si>
  <si>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</si>
  <si>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</si>
  <si>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</si>
  <si>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</si>
  <si>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</si>
  <si>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</si>
  <si>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</si>
  <si>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</si>
  <si>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</si>
  <si>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</si>
  <si>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</si>
  <si>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</si>
  <si>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</si>
  <si>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</si>
  <si>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</si>
  <si>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</si>
  <si>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</si>
  <si>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</si>
  <si>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</si>
  <si>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</si>
  <si>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</si>
  <si>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</si>
  <si>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</si>
  <si>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</si>
  <si>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</si>
  <si>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</si>
  <si>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</si>
  <si>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</si>
  <si>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</si>
  <si>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</si>
  <si>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</si>
  <si>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</si>
  <si>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</si>
  <si>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</si>
  <si>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</si>
  <si>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</si>
  <si>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</si>
  <si>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</si>
  <si>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</si>
  <si>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</si>
  <si>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</si>
  <si>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</si>
  <si>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</si>
  <si>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</si>
  <si>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</si>
  <si>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</si>
  <si>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</si>
  <si>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</si>
  <si>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</si>
  <si>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</si>
  <si>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</si>
  <si>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</si>
  <si>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</si>
  <si>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</si>
  <si>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</si>
  <si>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</si>
  <si>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</si>
  <si>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</si>
  <si>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</si>
  <si>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</si>
  <si>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</si>
  <si>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</si>
  <si>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</si>
  <si>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</si>
  <si>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</si>
  <si>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</si>
  <si>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</si>
  <si>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</si>
  <si>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</si>
  <si>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</si>
  <si>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</si>
  <si>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</si>
  <si>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</si>
  <si>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</si>
  <si>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</si>
  <si>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</si>
  <si>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</si>
  <si>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</si>
  <si>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</si>
  <si>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</si>
  <si>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</si>
  <si>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</si>
  <si>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</si>
  <si>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</si>
  <si>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</si>
  <si>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</si>
  <si>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</si>
  <si>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</si>
  <si>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</si>
  <si>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</si>
  <si>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</si>
  <si>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</si>
  <si>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PCM-20251120-00000835</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</si>
  <si>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</si>
  <si>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</si>
  <si>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</si>
  <si>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</si>
  <si>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</si>
  <si>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</si>
  <si>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</si>
  <si>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</si>
  <si>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</si>
  <si>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</si>
  <si>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</si>
  <si>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</si>
  <si>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60 Mins</t>
  </si>
  <si>
    <t>PCM-20251120-00000841</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</si>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</sst>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318.45500729166815</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11783</v>
      </c>
      <c r="E3" s="143" t="s">
        <v>39021</v>
      </c>
      <c r="F3" s="144">
        <v>45981.328993055555</v>
      </c>
      <c r="G3" s="145">
        <f ca="1">IFERROR(NOW()-F3,"-")</f>
        <v>7.4440162039536517E-2</v>
      </c>
      <c r="H3" s="144">
        <v>45981.323993055557</v>
      </c>
      <c r="I3" s="142" t="str">
        <f>IFERROR(VLOOKUP(D3,DB!A:F,6,0),"")</f>
        <v>SCECO</v>
      </c>
      <c r="J3" s="142" t="str">
        <f>IFERROR(VLOOKUP(D3,DB!A:G,7,0),"")</f>
        <v>Dead</v>
      </c>
      <c r="K3" s="146" t="s">
        <v>39024</v>
      </c>
      <c r="L3" s="147" t="str">
        <f>IFERROR(VLOOKUP(D3,DB!A:I,9,0),"")</f>
        <v>Latis</v>
      </c>
    </row>
    <row r="4" spans="1:15" ht="15" customHeight="1">
      <c r="A4" s="141" t="s">
        <v>39025</v>
      </c>
      <c r="B4" s="142" t="str">
        <f>IFERROR(VLOOKUP(D4,DB!A:K,11,0),"")</f>
        <v>R1</v>
      </c>
      <c r="C4" s="142">
        <v>1</v>
      </c>
      <c r="D4" s="133" t="s">
        <v>2199</v>
      </c>
      <c r="E4" s="143" t="s">
        <v>39021</v>
      </c>
      <c r="F4" s="144"/>
      <c r="G4" s="145">
        <f ca="1">IFERROR(NOW()-F4,"-")</f>
        <v>45981.403433217594</v>
      </c>
      <c r="H4" s="144">
        <v>45981.338564814818</v>
      </c>
      <c r="I4" s="142" t="str">
        <f>IFERROR(VLOOKUP(D4,DB!A:F,6,0),"")</f>
        <v>SCECO</v>
      </c>
      <c r="J4" s="142" t="str">
        <f>IFERROR(VLOOKUP(D4,DB!A:G,7,0),"")</f>
        <v>Vandalized</v>
      </c>
      <c r="K4" s="146" t="s">
        <v>39026</v>
      </c>
      <c r="L4" s="147" t="str">
        <f>IFERROR(VLOOKUP(D4,DB!A:I,9,0),"")</f>
        <v>Zain</v>
      </c>
    </row>
    <row r="5" spans="1:15" ht="15" customHeight="1">
      <c r="A5" s="141"/>
      <c r="B5" s="142" t="str">
        <f>IFERROR(VLOOKUP(D5,DB!A:K,11,0),"")</f>
        <v/>
      </c>
      <c r="C5" s="142"/>
      <c r="D5" s="133"/>
      <c r="E5" s="143"/>
      <c r="F5" s="144"/>
      <c r="G5" s="145">
        <f ca="1">IFERROR(NOW()-F5,"-")</f>
        <v>45981.403433217594</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45981.403433217594</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45981.403433217594</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45981.403433217594</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45981.403433217594</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45981.403433217594</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45981.403433217594</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45981.403433217594</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45981.403433217594</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45981.403433217594</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45981.403433217594</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45981.403433217594</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45981.403433217594</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45981.403433217594</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45981.403433217594</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45981.403433217594</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45981.403433217594</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45981.403433217594</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45981.403433217594</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45981.403433217594</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45981.403433217594</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45981.403433217594</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45981.403433217594</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45981.403433217594</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45981.403433217594</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45981.403433217594</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45981.403433217594</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45981.403433217594</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45981.403433217594</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45981.403433217594</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45981.403433217594</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45981.403433217594</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45981.403433217594</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45981.403433217594</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45981.403433217594</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45981.403433217594</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45981.403433217594</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45981.403433217594</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45981.403433217594</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45981.403433217594</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45981.403433217594</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45981.403433217594</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45981.403433217594</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45981.403433217594</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45981.403433217594</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45981.403433217594</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45981.403433217594</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45981.403433217594</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45981.403433217594</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45981.403433217594</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45981.403433217594</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45981.403433217594</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45981.403433217594</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45981.403433217594</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45981.403433217594</v>
      </c>
      <c r="H59" s="144"/>
      <c r="I59" s="142" t="str">
        <f>IFERROR(VLOOKUP(D59,DB!A:F,6,0),"")</f>
        <v/>
      </c>
      <c r="J59" s="142" t="str">
        <f>IFERROR(VLOOKUP(D59,DB!A:G,7,0),"")</f>
        <v/>
      </c>
      <c r="K59" s="146"/>
      <c r="L59" s="147" t="str">
        <f>IFERROR(VLOOKUP(D59,DB!A:I,9,0),"")</f>
        <v/>
      </c>
    </row>
    <row r="60" spans="1:12" ht="15" customHeight="1">
      <c r="A60" s="134"/>
      <c r="B60" s="135" t="str">
        <f>IFERROR(VLOOKUP(D60,DB!A:K,11,0),"")</f>
        <v/>
      </c>
      <c r="C60" s="135"/>
      <c r="D60" s="148"/>
      <c r="E60" s="136"/>
      <c r="F60" s="137"/>
      <c r="G60" s="138">
        <f ca="1">IFERROR(NOW()-F60,"-")</f>
        <v>45981.403433217594</v>
      </c>
      <c r="H60" s="137"/>
      <c r="I60" s="135" t="str">
        <f>IFERROR(VLOOKUP(D60,DB!A:F,6,0),"")</f>
        <v/>
      </c>
      <c r="J60" s="135" t="str">
        <f>IFERROR(VLOOKUP(D60,DB!A:G,7,0),"")</f>
        <v/>
      </c>
      <c r="K60" s="139"/>
      <c r="L60" s="140" t="str">
        <f>IFERROR(VLOOKUP(D60,DB!A:I,9,0),"")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156.40359525463282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5.0366087962174788E-2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3.1500347220571712E-2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3.0944791666115634E-2</v>
      </c>
      <c r="H6" s="103">
        <v>45981.359293981484</v>
      </c>
      <c r="I6" s="18" t="str">
        <f>IFERROR(VLOOKUP(D6,DB!A:F,6,0),"")</f>
        <v>SCECO</v>
      </c>
      <c r="J6" s="18" t="str">
        <f>IFERROR(VLOOKUP(D6,DB!A:G,7,0),"")</f>
        <v>Vandalized</v>
      </c>
      <c r="K6" s="85"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c r="C7" s="61"/>
      <c r="D7" s="18"/>
      <c r="E7" s="84"/>
      <c r="F7" s="103"/>
      <c r="G7" s="104"/>
      <c r="H7" s="103"/>
      <c r="I7" s="18"/>
      <c r="J7" s="18"/>
      <c r="K7" s="85"/>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45981.403433217594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45981.403433217594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45981.403433217594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45981.403433217594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45981.403433217594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45981.403433217594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45981.403433217594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45981.403433217594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45981.403433217594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45981.403433217594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45981.403433217594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45981.403433217594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45981.403433217594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45981.403433217594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45981.403433217594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45981.403433217594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45981.403433217594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45981.403433217594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45981.403433217594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45981.403433217594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45981.403433217594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45981.403433217594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45981.403433217594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45981.403433217594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45981.403433217594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45981.403433217594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45981.403433217594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45981.403433217594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45981.403433217594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45981.403433217594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45981.403433217594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45981.403433217594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45981.403433217594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45981.403433217594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45981.403433217594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45981.403433217594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45981.403433217594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45981.403433217594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45981.403433217594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45981.403433217594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45981.403433217594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45981.403433217594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45981.403433217594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45981.403433217594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45981.403433217594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45981.403433217594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45981.403433217594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45981.403433217594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45981.403433217594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45981.403433217594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45981.403433217594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45981.403433217594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45981.403433217594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45981.403433217594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45981.403433217594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45981.403433217594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45981.403433217594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45981.403433217594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45981.403433217594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45981.403433217594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45981.403433217594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45981.403433217594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45981.403433217594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45981.403433217594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45981.403433217594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45981.403433217594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45981.403433217594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45981.403433217594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45981.403433217594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45981.403433217594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45981.403433217594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45981.403433217594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45981.403433217594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45981.403433217594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45981.403433217594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45981.403433217594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45981.403433217594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45981.403433217594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45981.403433217594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45981.403433217594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45981.403433217594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45981.403433217594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45981.403433217594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45981.403433217594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45981.403433217594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45981.403433217594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45981.403433217594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45981.403433217594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45981.403433217594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45981.403433217594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45981.403433217594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45981.403433217594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45981.403433217594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45981.403433217594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45981.403433217594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45981.403433217594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45981.403433217594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45981.403433217594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45981.403433217594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45981.403433217594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45981.403433217594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45981.403433217594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45981.403433217594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45981.403433217594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45981.403433217594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45981.403433217594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45981.403433217594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45981.403433217594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45981.403433217594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45981.403433217594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45981.403433217594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45981.403433217594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45981.403433217594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45981.403433217594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45981.403433217594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45981.403433217594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45981.403433217594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45981.403433217594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45981.403433217594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45981.403433217594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45981.403433217594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45981.403433217594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45981.403433217594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45981.403433217594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45981.403433217594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45981.403433217594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45981.403433217594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45981.403433217594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45981.403433217594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45981.403433217594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45981.403433217594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45981.403433217594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45981.403433217594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45981.403433217594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45981.403433217594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45981.403433217594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45981.403433217594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45981.403433217594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45981.403433217594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45981.403433217594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45981.403433217594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45981.403433217594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45981.403433217594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45981.403433217594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45981.403433217594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45981.403433217594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45981.403433217594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45981.403433217594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45981.403433217594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45981.403433217594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45981.403433217594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45981.403433217594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45981.403433217594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45981.403433217594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45981.403433217594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45981.403433217594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45981.403433217594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45981.403433217594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45981.403433217594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45981.403433217594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45981.403433217594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45981.403433217594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45981.403433217594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45981.403433217594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45981.403433217594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45981.403433217594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45981.403433217594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45981.403433217594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45981.403433217594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45981.403433217594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45981.403433217594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45981.403433217594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45981.403433217594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45981.403433217594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45981.403433217594</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45981.403433217594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45981.403433217594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45981.403433217594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45981.403433217594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45981.403433217594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45981.403433217594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45981.403433217594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45981.403433217594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45981.403433217594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45981.403433217594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45981.403433217594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45981.403433217594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45981.403433217594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45981.403433217594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45981.403433217594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45981.403433217594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45981.403433217594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45981.403433217594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45981.403433217594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45981.403433217594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45981.403433217594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45981.403433217594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45981.403433217594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45981.403433217594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45981.403433217594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45981.403433217594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45981.403433217594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45981.403433217594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45981.403433217594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45981.403433217594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45981.403433217594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45981.403433217594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45981.403433217594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45981.403433217594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45981.403433217594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45981.403433217594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45981.403433217594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45981.403433217594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45981.403433217594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45981.403433217594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45981.403433217594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45981.403433217594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45981.403433217594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45981.403433217594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45981.403433217594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45981.403433217594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45981.403433217594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45981.403433217594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45981.403433217594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45981.403433217594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45981.403433217594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45981.403433217594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45981.403433217594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45981.403433217594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45981.403433217594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45981.403433217594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45981.403433217594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45981.403433217594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45981.403433217594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45981.403433217594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45981.403433217594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45981.403433217594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45981.403433217594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45981.403433217594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45981.403433217594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45981.403433217594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45981.403433217594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45981.403433217594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45981.403433217594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45981.403433217594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45981.403433217594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45981.403433217594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45981.403433217594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45981.403433217594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45981.403433217594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45981.403433217594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45981.403433217594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45981.403433217594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45981.403433217594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45981.403433217594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45981.403433217594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45981.403433217594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45981.403433217594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45981.403433217594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45981.403433217594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45981.403433217594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45981.403433217594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45981.403433217594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45981.403433217594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45981.403433217594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45981.403433217594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45981.403433217594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45981.403433217594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45981.403433217594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45981.403433217594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45981.403433217594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45981.403433217594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45981.403433217594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45981.403433217594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45981.403433217594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45981.403433217594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45981.403433217594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45981.403433217594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45981.403433217594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45981.403433217594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45981.403433217594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45981.403433217594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45981.403433217594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45981.403433217594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45981.403433217594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45981.403433217594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45981.403433217594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45981.403433217594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45981.403433217594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45981.403433217594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45981.403433217594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45981.403433217594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45981.403433217594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45981.403433217594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45981.403433217594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45981.403433217594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45981.403433217594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45981.403433217594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45981.403433217594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45981.403433217594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45981.403433217594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45981.403433217594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45981.403433217594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45981.403433217594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45981.403433217594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45981.403433217594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45981.403433217594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45981.403433217594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45981.403433217594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45981.403433217594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45981.403433217594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45981.403433217594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45981.403433217594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45981.403433217594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45981.403433217594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45981.403433217594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45981.403433217594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45981.403433217594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45981.403433217594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45981.403433217594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45981.403433217594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45981.403433217594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45981.403433217594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45981.403433217594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45981.403433217594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45981.403433217594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45981.403433217594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45981.403433217594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45981.403433217594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45981.403433217594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45981.403433217594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45981.403433217594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45981.403433217594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45981.403433217594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45981.403433217594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45981.403433217594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45981.403433217594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45981.403433217594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45981.403433217594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45981.403433217594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45981.403433217594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45981.403433217594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45981.403433217594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45981.403433217594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45981.403433217594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45981.403433217594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45981.403433217594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45981.403433217594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45981.403433217594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45981.403433217594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45981.403433217594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45981.403433217594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45981.403433217594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45981.403433217594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45981.403433217594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45981.403433217594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45981.403433217594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45981.403433217594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45981.403433217594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45981.403433217594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45981.403433217594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45981.403433217594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45981.403433217594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45981.403433217594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45981.403433217594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45981.403433217594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45981.403433217594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45981.403433217594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45981.403433217594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45981.403433217594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45981.403433217594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45981.403433217594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45981.403433217594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45981.403433217594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45981.403433217594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45981.403433217594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45981.403433217594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45981.403433217594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45981.403433217594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45981.403433217594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45981.403433217594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45981.403433217594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45981.403433217594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45981.403433217594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45981.403433217594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45981.403433217594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45981.403433217594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45981.403433217594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45981.403433217594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45981.403433217594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45981.403433217594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45981.403433217594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45981.403433217594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45981.403433217594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45981.403433217594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45981.403433217594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45981.403433217594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45981.403433217594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45981.403433217594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45981.403433217594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45981.403433217594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45981.403433217594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45981.403433217594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45981.403433217594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45981.403433217594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45981.403433217594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45981.403433217594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45981.403433217594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45981.403433217594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45981.403433217594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45981.403433217594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45981.403433217594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45981.403433217594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45981.403433217594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45981.403433217594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45981.403433217594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45981.403433217594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45981.403433217594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45981.403433217594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45981.403433217594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45981.403433217594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45981.403433217594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45981.403433217594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45981.403433217594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45981.403433217594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45981.403433217594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45981.403433217594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45981.403433217594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45981.403433217594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45981.403433217594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45981.403433217594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45981.403433217594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45981.403433217594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45981.403433217594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45981.403433217594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45981.403433217594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45981.403433217594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45981.403433217594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45981.403433217594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45981.403433217594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45981.403433217594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45981.403433217594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45981.403433217594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45981.403433217594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45981.403433217594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45981.403433217594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45981.403433217594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45981.403433217594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45981.403433217594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45981.403433217594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45981.403433217594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45981.403433217594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45981.403433217594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45981.403433217594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45981.403433217594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45981.403433217594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45981.403433217594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45981.403433217594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45981.403433217594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45981.403433217594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45981.403433217594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45981.403433217594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45981.403433217594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45981.403433217594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45981.403433217594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45981.403433217594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45981.403433217594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45981.403433217594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45981.403433217594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45981.403433217594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45981.403433217594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45981.403433217594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45981.403433217594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45981.403433217594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45981.403433217594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45981.403433217594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45981.403433217594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45981.403433217594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45981.403433217594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45981.403433217594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45981.403433217594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45981.403433217594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45981.403433217594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45981.403433217594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45981.403433217594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45981.403433217594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45981.403433217594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45981.403433217594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45981.403433217594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45981.403433217594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45981.403433217594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45981.403433217594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45981.403433217594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45981.403433217594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45981.403433217594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45981.403433217594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45981.403433217594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45981.403433217594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45981.403433217594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45981.403433217594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45981.403433217594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45981.403433217594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45981.403433217594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45981.403433217594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45981.403433217594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45981.403433217594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45981.403433217594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45981.403433217594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45981.403433217594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45981.403433217594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45981.403433217594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45981.403433217594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45981.403433217594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45981.403433217594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45981.403433217594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45981.403433217594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45981.403433217594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45981.403433217594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45981.403433217594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45981.403433217594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45981.403433217594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45981.403433217594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45981.403433217594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45981.403433217594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45981.403433217594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45981.403433217594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45981.403433217594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45981.403433217594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45981.403433217594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45981.403433217594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45981.403433217594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45981.403433217594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45981.403433217594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45981.403433217594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45981.403433217594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45981.403433217594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45981.403433217594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45981.403433217594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45981.403433217594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45981.403433217594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45981.403433217594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45981.403433217594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45981.403433217594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45981.403433217594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45981.403433217594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45981.403433217594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45981.403433217594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45981.403433217594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45981.403433217594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45981.403433217594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45981.403433217594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45981.403433217594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45981.403433217594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45981.403433217594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45981.403433217594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45981.403433217594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45981.403433217594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45981.403433217594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45981.403433217594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45981.403433217594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45981.403433217594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45981.403433217594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45981.403433217594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45981.403433217594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45981.403433217594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45981.403433217594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45981.403433217594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45981.403433217594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45981.403433217594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45981.403433217594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45981.403433217594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45981.403433217594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45981.403433217594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45981.403433217594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45981.403433217594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45981.403433217594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45981.403433217594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45981.403433217594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45981.403433217594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45981.403433217594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45981.403433217594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45981.403433217594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45981.403433217594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45981.403433217594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45981.403433217594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45981.403433217594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45981.403433217594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45981.403433217594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45981.403433217594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45981.403433217594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45981.403433217594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45981.403433217594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45981.403433217594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45981.403433217594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45981.403433217594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45981.403433217594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45981.403433217594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45981.403433217594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45981.403433217594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45981.403433217594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45981.403433217594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45981.403433217594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45981.403433217594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45981.403433217594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45981.403433217594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45981.403433217594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45981.403433217594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45981.403433217594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45981.403433217594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45981.403433217594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45981.403433217594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45981.403433217594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45981.403433217594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45981.403433217594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45981.403433217594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45981.403433217594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45981.403433217594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45981.403433217594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45981.403433217594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45981.403433217594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45981.403433217594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45981.403433217594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45981.403433217594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45981.403433217594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45981.403433217594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45981.403433217594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45981.403433217594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45981.403433217594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45981.403433217594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45981.403433217594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45981.403433217594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45981.403433217594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45981.403433217594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45981.403433217594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45981.403433217594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45981.403433217594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45981.403433217594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45981.403433217594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45981.403433217594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45981.403433217594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45981.403433217594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45981.403433217594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45981.403433217594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45981.403433217594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45981.403433217594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45981.403433217594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45981.403433217594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45981.403433217594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45981.403433217594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45981.403433217594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45981.403433217594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45981.403433217594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45981.403433217594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45981.403433217594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45981.403433217594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45981.403433217594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45981.403433217594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45981.403433217594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45981.403433217594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45981.403433217594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45981.403433217594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45981.403433217594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45981.403433217594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45981.403433217594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45981.403433217594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45981.403433217594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45981.403433217594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45981.403433217594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45981.403433217594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45981.403433217594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45981.403433217594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45981.403433217594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45981.403433217594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45981.403433217594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45981.403433217594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45981.403433217594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45981.403433217594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45981.403433217594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45981.403433217594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45981.403433217594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45981.403433217594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45981.403433217594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45981.403433217594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45981.403433217594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45981.403433217594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45981.403433217594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45981.403433217594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45981.403433217594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45981.403433217594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45981.403433217594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45981.403433217594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45981.403433217594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45981.403433217594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45981.403433217594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45981.403433217594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45981.403433217594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45981.403433217594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45981.403433217594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45981.403433217594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45981.403433217594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45981.403433217594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45981.403433217594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45981.403433217594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45981.403433217594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45981.403433217594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45981.403433217594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45981.403433217594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45981.403433217594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45981.403433217594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45981.403433217594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45981.403433217594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45981.403433217594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45981.403433217594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45981.403433217594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45981.403433217594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45981.403433217594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45981.403433217594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45981.403433217594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45981.403433217594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45981.403433217594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45981.403433217594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45981.403433217594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45981.403433217594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45981.403433217594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45981.403433217594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45981.403433217594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45981.403433217594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45981.403433217594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45981.403433217594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45981.403433217594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45981.403433217594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45981.403433217594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45981.403433217594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45981.403433217594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45981.403433217594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45981.403433217594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45981.403433217594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45981.403433217594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45981.403433217594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45981.403433217594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45981.403433217594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45981.403433217594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45981.403433217594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45981.403433217594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45981.403433217594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45981.403433217594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45981.403433217594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45981.403433217594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45981.403433217594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45981.403433217594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45981.403433217594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45981.403433217594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45981.403433217594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45981.403433217594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45981.403433217594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45981.403433217594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45981.403433217594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45981.403433217594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45981.403433217594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45981.403433217594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45981.403433217594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45981.403433217594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45981.403433217594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45981.403433217594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45981.403433217594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45981.403433217594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45981.403433217594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45981.403433217594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45981.403433217594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45981.403433217594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45981.403433217594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45981.403433217594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45981.403433217594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45981.403433217594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45981.403433217594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45981.403433217594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45981.403433217594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45981.403433217594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45981.403433217594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45981.403433217594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45981.403433217594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45981.403433217594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45981.403433217594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45981.403433217594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45981.403433217594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45981.403433217594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45981.403433217594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45981.403433217594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45981.403433217594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45981.403433217594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45981.403433217594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45981.403433217594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45981.403433217594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45981.403433217594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45981.403433217594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45981.403433217594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45981.403433217594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45981.403433217594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45981.403433217594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45981.403433217594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45981.403433217594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45981.403433217594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45981.403433217594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45981.403433217594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45981.403433217594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45981.403433217594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45981.403433217594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45981.403433217594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45981.403433217594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45981.403433217594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45981.403433217594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45981.403433217594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45981.403433217594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45981.403433217594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45981.403433217594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45981.403433217594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45981.403433217594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45981.403433217594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45981.403433217594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45981.403433217594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45981.403433217594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45981.403433217594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45981.403433217594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45981.403433217594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45981.403433217594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45981.403433217594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45981.403433217594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45981.403433217594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45981.403433217594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45981.403433217594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45981.403433217594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45981.403433217594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45981.403433217594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45981.403433217594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45981.403433217594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45981.403433217594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45981.403433217594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45981.403433217594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45981.403433217594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45981.403433217594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45981.403433217594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45981.403433217594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45981.403433217594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45981.403433217594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45981.403433217594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45981.403433217594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45981.403433217594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45981.403433217594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45981.403433217594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45981.403433217594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45981.403433217594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45981.403433217594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45981.403433217594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45981.403433217594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45981.403433217594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45981.403433217594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45981.403433217594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45981.403433217594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45981.403433217594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45981.403433217594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45981.403433217594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45981.403433217594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45981.403433217594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45981.403433217594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45981.403433217594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45981.403433217594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45981.403433217594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45981.403433217594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45981.403433217594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45981.403433217594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45981.403433217594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45981.403433217594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45981.403433217594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45981.403433217594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45981.403433217594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45981.403433217594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45981.403433217594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45981.403433217594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45981.403433217594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45981.403433217594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45981.403433217594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45981.403433217594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45981.403433217594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45981.403433217594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45981.403433217594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45981.403433217594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45981.403433217594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45981.403433217594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45981.403433217594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45981.403433217594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45981.403433217594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45981.403433217594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45981.403433217594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45981.403433217594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45981.403433217594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45981.403433217594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45981.403433217594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45981.403433217594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45981.403433217594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45981.403433217594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45981.403433217594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45981.403433217594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45981.403433217594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45981.403433217594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45981.403433217594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45981.403433217594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45981.403433217594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45981.403433217594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45981.403433217594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45981.403433217594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45981.403433217594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45981.403433217594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45981.403433217594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45981.403433217594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45981.403433217594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45981.403433217594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45981.403433217594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45981.403433217594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45981.403433217594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45981.403433217594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45981.403433217594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45981.403433217594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45981.403433217594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45981.403433217594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45981.403433217594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45981.403433217594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45981.403433217594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45981.403433217594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45981.403433217594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45981.403433217594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45981.403433217594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45981.403433217594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45981.403433217594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45981.403433217594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45981.403433217594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45981.403433217594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45981.403433217594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45981.403433217594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45981.403433217594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45981.403433217594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45981.403433217594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45981.403433217594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45981.403433217594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45981.403433217594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45981.403433217594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45981.403433217594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45981.403433217594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45981.403433217594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45981.403433217594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45981.403433217594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45981.403433217594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45981.403433217594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45981.403433217594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45981.403433217594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45981.403433217594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45981.403433217594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45981.403433217594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45981.403433217594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45981.403433217594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45981.403433217594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45981.403433217594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45981.403433217594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45981.403433217594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45981.403433217594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45981.403433217594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45981.403433217594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45981.403433217594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45981.403433217594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45981.403433217594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45981.403433217594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45981.403433217594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45981.403433217594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45981.403433217594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45981.403433217594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45981.403433217594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45981.403433217594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45981.403433217594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45981.403433217594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45981.403433217594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45981.403433217594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45981.403433217594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45981.403433217594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45981.403433217594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45981.403433217594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45981.403433217594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45981.403433217594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45981.403433217594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45981.403433217594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45981.403433217594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45981.403433217594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45981.403433217594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45981.403433217594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45981.403433217594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45981.403433217594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45981.403433217594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45981.403433217594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45981.403433217594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45981.403433217594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45981.403433217594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45981.403433217594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45981.403433217594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45981.403433217594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45981.403433217594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45981.403433217594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45981.403433217594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45981.403433217594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45981.403433217594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45981.403433217594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45981.403433217594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45981.403433217594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45981.403433217594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45981.403433217594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45981.403433217594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45981.403433217594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45981.403433217594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45981.403433217594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45981.403433217594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45981.403433217594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45981.403433217594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45981.403433217594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45981.403433217594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45981.403433217594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45981.403433217594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45981.403433217594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45981.403433217594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45981.403433217594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45981.403433217594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45981.403433217594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45981.403433217594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45981.403433217594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45981.403433217594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45981.403433217594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45981.403433217594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45981.403433217594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45981.403433217594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45981.403433217594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45981.403433217594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45981.403433217594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45981.403433217594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45981.403433217594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45981.403433217594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45981.403433217594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45981.403433217594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45981.403433217594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45981.403433217594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45981.403433217594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45981.403433217594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45981.403433217594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45981.403433217594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45981.403433217594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45981.403433217594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45981.403433217594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45981.403433217594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45981.403433217594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45981.403433217594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45981.403433217594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45981.403433217594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45981.403433217594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45981.403433217594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45981.403433217594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45981.403433217594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45981.403433217594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45981.403433217594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45981.403433217594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45981.403433217594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45981.403433217594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45981.403433217594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45981.403433217594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45981.403433217594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45981.403433217594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45981.403433217594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45981.403433217594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45981.403433217594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45981.403433217594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45981.403433217594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45981.403433217594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45981.403433217594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45981.403433217594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45981.403433217594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45981.403433217594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45981.403433217594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45981.403433217594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45981.403433217594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45981.403433217594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45981.403433217594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45981.403433217594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45981.403433217594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45981.403433217594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45981.403433217594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45981.403433217594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45981.403433217594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45981.403433217594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45981.403433217594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45981.403433217594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45981.403433217594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45981.403433217594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45981.403433217594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45981.403433217594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45981.403433217594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45981.403433217594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45981.403433217594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45981.403433217594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45981.403433217594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45981.403433217594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45981.403433217594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45981.403433217594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45981.403433217594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45981.403433217594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45981.403433217594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45981.403433217594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45981.403433217594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45981.403433217594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45981.403433217594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45981.403433217594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45981.403433217594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45981.403433217594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45981.403433217594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45981.403433217594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45981.403433217594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45981.403433217594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45981.403433217594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45981.403433217594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45981.403433217594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45981.403433217594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45981.403433217594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45981.403433217594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45981.403433217594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45981.403433217594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45981.403433217594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45981.403433217594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45981.403433217594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45981.403433217594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45981.403433217594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45981.403433217594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45981.403433217594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45981.403433217594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45981.403433217594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45981.403433217594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45981.403433217594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45981.403433217594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45981.403433217594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45981.403433217594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277.92271562499809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45981.403433217594</v>
      </c>
      <c r="H3" s="95">
        <v>45981.294444444444</v>
      </c>
      <c r="I3" s="113" t="str">
        <f>IFERROR(VLOOKUP(D3,DB!A:F,6,0),"")</f>
        <v>Generator-SG</v>
      </c>
      <c r="J3" s="113" t="str">
        <f>IFERROR(VLOOKUP(D3,DB!A:G,7,0),"")</f>
        <v>Dead</v>
      </c>
      <c r="K3" s="97" t="s">
        <v>39119</v>
      </c>
      <c r="L3" s="91" t="str">
        <f>IFERROR(VLOOKUP(D3,DB!A:I,9,0),"")</f>
        <v>Latis</v>
      </c>
    </row>
    <row r="4" spans="1:16" ht="36" customHeight="1">
      <c r="A4" s="113" t="s">
        <v>39120</v>
      </c>
      <c r="B4" s="113" t="str">
        <f>IFERROR(VLOOKUP(D4,DB!A:K,11,0),"")</f>
        <v>R4</v>
      </c>
      <c r="C4" s="93">
        <v>1</v>
      </c>
      <c r="D4" s="91" t="s">
        <v>36975</v>
      </c>
      <c r="E4" s="94" t="s">
        <v>39021</v>
      </c>
      <c r="F4" s="95">
        <v>45981.312430555554</v>
      </c>
      <c r="G4" s="96">
        <f t="shared" ca="1" si="0"/>
        <v>9.1002662040409632E-2</v>
      </c>
      <c r="H4" s="95">
        <v>45981.292361111111</v>
      </c>
      <c r="I4" s="113" t="str">
        <f>IFERROR(VLOOKUP(D4,DB!A:F,6,0),"")</f>
        <v>SCECO</v>
      </c>
      <c r="J4" s="113" t="str">
        <f>IFERROR(VLOOKUP(D4,DB!A:G,7,0),"")</f>
        <v>Dead</v>
      </c>
      <c r="K4" s="97" t="s">
        <v>39121</v>
      </c>
      <c r="L4" s="91" t="str">
        <f>IFERROR(VLOOKUP(D4,DB!A:I,9,0),"")</f>
        <v>Latis</v>
      </c>
    </row>
    <row r="5" spans="1:16" ht="15" customHeight="1">
      <c r="A5" s="113" t="s">
        <v>39122</v>
      </c>
      <c r="B5" s="113" t="str">
        <f>IFERROR(VLOOKUP(D5,DB!A:K,11,0),"")</f>
        <v>R4</v>
      </c>
      <c r="C5" s="93">
        <v>5</v>
      </c>
      <c r="D5" s="91" t="s">
        <v>35161</v>
      </c>
      <c r="E5" s="94" t="s">
        <v>39021</v>
      </c>
      <c r="F5" s="95">
        <v>45981.389340277776</v>
      </c>
      <c r="G5" s="96">
        <f t="shared" ca="1" si="0"/>
        <v>1.4092939818510786E-2</v>
      </c>
      <c r="H5" s="95">
        <v>45981.381099537037</v>
      </c>
      <c r="I5" s="113" t="str">
        <f>IFERROR(VLOOKUP(D5,DB!A:F,6,0),"")</f>
        <v>SCECO+STB</v>
      </c>
      <c r="J5" s="113" t="str">
        <f>IFERROR(VLOOKUP(D5,DB!A:G,7,0),"")</f>
        <v>Weak</v>
      </c>
      <c r="K5" s="97" t="s">
        <v>39123</v>
      </c>
      <c r="L5" s="91" t="str">
        <f>IFERROR(VLOOKUP(D5,DB!A:I,9,0),"")</f>
        <v>Latis</v>
      </c>
    </row>
    <row r="6" spans="1:16" ht="15" customHeight="1">
      <c r="A6" s="113"/>
      <c r="B6" s="113" t="str">
        <f>IFERROR(VLOOKUP(D6,DB!A:K,11,0),"")</f>
        <v/>
      </c>
      <c r="C6" s="93"/>
      <c r="D6" s="91"/>
      <c r="E6" s="94"/>
      <c r="F6" s="95"/>
      <c r="G6" s="96">
        <f t="shared" ca="1" si="0"/>
        <v>45981.403433217594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45981.403433217594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45981.403433217594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45981.403433217594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45981.403433217594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45981.403433217594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45981.403433217594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45981.403433217594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45981.403433217594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45981.403433217594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45981.403433217594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45981.403433217594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45981.403433217594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45981.403433217594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45981.403433217594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45981.403433217594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45981.403433217594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45981.403433217594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45981.403433217594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45981.403433217594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45981.403433217594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45981.403433217594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45981.403433217594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45981.403433217594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45981.403433217594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45981.403433217594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45981.403433217594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45981.403433217594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45981.403433217594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45981.403433217594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45981.403433217594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45981.403433217594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45981.403433217594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45981.403433217594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45981.403433217594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45981.403433217594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45981.403433217594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45981.403433217594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45981.403433217594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45981.403433217594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45981.403433217594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45981.403433217594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45981.403433217594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45981.403433217594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45981.403433217594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45981.403433217594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45981.403433217594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45981.403433217594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45981.403433217594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45981.403433217594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45981.403433217594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45981.403433217594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45981.403433217594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45981.403433217594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45981.403433217594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45981.403433217594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45981.403433217594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45981.403433217594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45981.403433217594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45981.403433217594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45981.403433217594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45981.403433217594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45981.403433217594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45981.403433217594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45981.403433217594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45981.403433217594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45981.403433217594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45981.403433217594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45981.403433217594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45981.403433217594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45981.403433217594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45981.403433217594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45981.403433217594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45981.403433217594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45981.403433217594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45981.403433217594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45981.403433217594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45981.403433217594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45981.403433217594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45981.403433217594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45981.403433217594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45981.403433217594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45981.403433217594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45981.403433217594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45981.403433217594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45981.403433217594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45981.403433217594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45981.403433217594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45981.403433217594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45981.403433217594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45981.403433217594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45981.403433217594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45981.403433217594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45981.403433217594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45981.403433217594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45981.403433217594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45981.403433217594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45981.403433217594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45981.403433217594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45981.403433217594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45981.403433217594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45981.403433217594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45981.403433217594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45981.403433217594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45981.403433217594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45981.403433217594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45981.403433217594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45981.403433217594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45981.403433217594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45981.403433217594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45981.403433217594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45981.403433217594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45981.403433217594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45981.403433217594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45981.403433217594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45981.403433217594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45981.403433217594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45981.403433217594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45981.403433217594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45981.403433217594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45981.403433217594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45981.403433217594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45981.403433217594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45981.403433217594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45981.403433217594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45981.403433217594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45981.403433217594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45981.403433217594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45981.403433217594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45981.403433217594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45981.403433217594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45981.403433217594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45981.403433217594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45981.403433217594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45981.403433217594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45981.403433217594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45981.403433217594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45981.403433217594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45981.403433217594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45981.403433217594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45981.403433217594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45981.403433217594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45981.403433217594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45981.403433217594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45981.403433217594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45981.403433217594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45981.403433217594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45981.403433217594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45981.403433217594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45981.403433217594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45981.403433217594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45981.403433217594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45981.403433217594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45981.403433217594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45981.403433217594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45981.403433217594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45981.403433217594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45981.403433217594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45981.403433217594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45981.403433217594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45981.403433217594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45981.403433217594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45981.403433217594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45981.403433217594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45981.403433217594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45981.403433217594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45981.403433217594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45981.403433217594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45981.403433217594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45981.403433217594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45981.403433217594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45981.403433217594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45981.403433217594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45981.403433217594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45981.403433217594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45981.403433217594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45981.403433217594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45981.403433217594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45981.403433217594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45981.403433217594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45981.403433217594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45981.403433217594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45981.403433217594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45981.403433217594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45981.403433217594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45981.403433217594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45981.403433217594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45981.403433217594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45981.403433217594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45981.403433217594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45981.403433217594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45981.403433217594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45981.403433217594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45981.403433217594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45981.403433217594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45981.403433217594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45981.403433217594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45981.403433217594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45981.403433217594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45981.403433217594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45981.403433217594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45981.403433217594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45981.403433217594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45981.403433217594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45981.403433217594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45981.403433217594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45981.403433217594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45981.403433217594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45981.403433217594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45981.403433217594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45981.403433217594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45981.403433217594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45981.403433217594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45981.403433217594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45981.403433217594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45981.403433217594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45981.403433217594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45981.403433217594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45981.403433217594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45981.403433217594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45981.403433217594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45981.403433217594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45981.403433217594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45981.403433217594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45981.403433217594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45981.403433217594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45981.403433217594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45981.403433217594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45981.403433217594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45981.403433217594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45981.403433217594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45981.403433217594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45981.403433217594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45981.403433217594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45981.403433217594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45981.403433217594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45981.403433217594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45981.403433217594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45981.403433217594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45981.403433217594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45981.403433217594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45981.403433217594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45981.403433217594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45981.403433217594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45981.403433217594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45981.403433217594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45981.403433217594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45981.403433217594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45981.403433217594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45981.403433217594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45981.403433217594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45981.403433217594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45981.403433217594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45981.403433217594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45981.403433217594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45981.403433217594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45981.403433217594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45981.403433217594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45981.403433217594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45981.403433217594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45981.403433217594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45981.403433217594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45981.403433217594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45981.403433217594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45981.403433217594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45981.403433217594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45981.403433217594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45981.403433217594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45981.403433217594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45981.403433217594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45981.403433217594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45981.403433217594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45981.403433217594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45981.403433217594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45981.403433217594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45981.403433217594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45981.403433217594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45981.403433217594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45981.403433217594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45981.403433217594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45981.403433217594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45981.403433217594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45981.403433217594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45981.403433217594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45981.403433217594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45981.403433217594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45981.403433217594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45981.403433217594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45981.403433217594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45981.403433217594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45981.403433217594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45981.403433217594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45981.403433217594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45981.403433217594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45981.403433217594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45981.403433217594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45981.403433217594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45981.403433217594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45981.403433217594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45981.403433217594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45981.403433217594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45981.403433217594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45981.403433217594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45981.403433217594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45981.403433217594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45981.403433217594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45981.403433217594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45981.403433217594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45981.403433217594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45981.403433217594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45981.403433217594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45981.403433217594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45981.403433217594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45981.403433217594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45981.403433217594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45981.403433217594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45981.403433217594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45981.403433217594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45981.403433217594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45981.403433217594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45981.403433217594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45981.403433217594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45981.403433217594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45981.403433217594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45981.403433217594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45981.403433217594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45981.403433217594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45981.403433217594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45981.403433217594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45981.403433217594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45981.403433217594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45981.403433217594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45981.403433217594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45981.403433217594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45981.403433217594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45981.403433217594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45981.403433217594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45981.403433217594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45981.403433217594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45981.403433217594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45981.403433217594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45981.403433217594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45981.403433217594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45981.403433217594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45981.403433217594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45981.403433217594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45981.403433217594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45981.403433217594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45981.403433217594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45981.403433217594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45981.403433217594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45981.403433217594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45981.403433217594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45981.403433217594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45981.403433217594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45981.403433217594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45981.403433217594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45981.403433217594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45981.403433217594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45981.403433217594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45981.403433217594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45981.403433217594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45981.403433217594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45981.403433217594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45981.403433217594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45981.403433217594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45981.403433217594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45981.403433217594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45981.403433217594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45981.403433217594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45981.403433217594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45981.403433217594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45981.403433217594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45981.403433217594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45981.403433217594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45981.403433217594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45981.403433217594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45981.403433217594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45981.403433217594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45981.403433217594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45981.403433217594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45981.403433217594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45981.403433217594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45981.403433217594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45981.403433217594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45981.403433217594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45981.403433217594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45981.403433217594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45981.403433217594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45981.403433217594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45981.403433217594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45981.403433217594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45981.403433217594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45981.403433217594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45981.403433217594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45981.403433217594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45981.403433217594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45981.403433217594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45981.403433217594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45981.403433217594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45981.403433217594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45981.403433217594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45981.403433217594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45981.403433217594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45981.403433217594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45981.403433217594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45981.403433217594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45981.403433217594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45981.403433217594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45981.403433217594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45981.403433217594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45981.403433217594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45981.403433217594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45981.403433217594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45981.403433217594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45981.403433217594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45981.403433217594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45981.403433217594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45981.403433217594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45981.403433217594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45981.403433217594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45981.403433217594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45981.403433217594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45981.403433217594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45981.403433217594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45981.403433217594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45981.403433217594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45981.403433217594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45981.403433217594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45981.403433217594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45981.403433217594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45981.403433217594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45981.403433217594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45981.403433217594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45981.403433217594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45981.403433217594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45981.403433217594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45981.403433217594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45981.403433217594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45981.403433217594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45981.403433217594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45981.403433217594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45981.403433217594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45981.403433217594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45981.403433217594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45981.403433217594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45981.403433217594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45981.403433217594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45981.403433217594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45981.403433217594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45981.403433217594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45981.403433217594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45981.403433217594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45981.403433217594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45981.403433217594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45981.403433217594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45981.403433217594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45981.403433217594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45981.403433217594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45981.403433217594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45981.403433217594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45981.403433217594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45981.403433217594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45981.403433217594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45981.403433217594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45981.403433217594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45981.403433217594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45981.403433217594</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abSelected="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89.571373032405972</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55.214555902777647</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32.742322106481879</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3.8886299768564641</v>
      </c>
      <c r="H5" s="128">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32197</v>
      </c>
      <c r="E6" s="109" t="s">
        <v>39104</v>
      </c>
      <c r="F6" s="128">
        <v>45981.328344907408</v>
      </c>
      <c r="G6" s="111">
        <f ca="1">IFERROR(NOW()-F6,"")</f>
        <v>7.5088310186401941E-2</v>
      </c>
      <c r="H6" s="128">
        <v>45981.322337962964</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1</v>
      </c>
      <c r="D7" s="109" t="s">
        <v>36518</v>
      </c>
      <c r="E7" s="109" t="s">
        <v>39021</v>
      </c>
      <c r="F7" s="128">
        <v>45981.373298611114</v>
      </c>
      <c r="G7" s="111">
        <f ca="1">IFERROR(NOW()-F7,"")</f>
        <v>3.0134606480714865E-2</v>
      </c>
      <c r="H7" s="128">
        <v>45981.360798611109</v>
      </c>
      <c r="I7" s="109" t="str">
        <f>IFERROR(VLOOKUP(D7,DB!A:F,6,0),"")</f>
        <v>SCECO</v>
      </c>
      <c r="J7" s="109" t="str">
        <f>IFERROR(VLOOKUP(D7,DB!A:G,7,0),"")</f>
        <v>Dead</v>
      </c>
      <c r="K7" s="109" t="s">
        <v>39135</v>
      </c>
      <c r="L7" s="109" t="str">
        <f>IFERROR(VLOOKUP(D7,DB!A:I,9,0),"")</f>
        <v>Latis</v>
      </c>
    </row>
    <row r="8" spans="1:13">
      <c r="A8" s="109" t="s">
        <v>39136</v>
      </c>
      <c r="B8" s="109" t="str">
        <f>IFERROR(VLOOKUP(D8,DB!A:K,11,0),"")</f>
        <v>R5</v>
      </c>
      <c r="C8" s="109">
        <v>2</v>
      </c>
      <c r="D8" t="s">
        <v>31274</v>
      </c>
      <c r="E8" s="109" t="s">
        <v>39021</v>
      </c>
      <c r="F8" s="128">
        <v>45981.392025462963</v>
      </c>
      <c r="G8" s="111">
        <f ca="1">IFERROR(NOW()-F8,"")</f>
        <v>1.1407754631363787E-2</v>
      </c>
      <c r="H8" s="128">
        <v>45981.383692129632</v>
      </c>
      <c r="I8" s="109" t="str">
        <f>IFERROR(VLOOKUP(D8,DB!A:F,6,0),"")</f>
        <v>SCECO</v>
      </c>
      <c r="J8" s="109" t="str">
        <f>IFERROR(VLOOKUP(D8,DB!A:G,7,0),"")</f>
        <v>Vandalized</v>
      </c>
      <c r="K8" s="109" t="s">
        <v>39135</v>
      </c>
      <c r="L8" s="109" t="str">
        <f>IFERROR(VLOOKUP(D8,DB!A:I,9,0),"")</f>
        <v>Latis</v>
      </c>
    </row>
    <row r="9" spans="1:13">
      <c r="A9" s="109"/>
      <c r="B9" s="109" t="str">
        <f>IFERROR(VLOOKUP(D9,DB!A:K,11,0),"")</f>
        <v/>
      </c>
      <c r="C9" s="109"/>
      <c r="D9"/>
      <c r="E9" s="109"/>
      <c r="F9" s="109"/>
      <c r="G9" s="111">
        <f ca="1">IFERROR(NOW()-F9,"")</f>
        <v>45981.403433217594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45981.403433217594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45981.403433217594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45981.403433217594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45981.403433217594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45981.403433217594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45981.403433217594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45981.403433217594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45981.403433217594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45981.403433217594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45981.403433217594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45981.403433217594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45981.403433217594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45981.403433217594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45981.403433217594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45981.403433217594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45981.403433217594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45981.403433217594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45981.403433217594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45981.403433217594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45981.403433217594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45981.403433217594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45981.403433217594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45981.403433217594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45981.403433217594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45981.403433217594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45981.403433217594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45981.403433217594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45981.403433217594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45981.403433217594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45981.403433217594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45981.403433217594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45981.403433217594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45981.403433217594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45981.403433217594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45981.403433217594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45981.403433217594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45981.403433217594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45981.403433217594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45981.403433217594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45981.403433217594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45981.403433217594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45981.403433217594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45981.403433217594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45981.403433217594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45981.403433217594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45981.403433217594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45981.403433217594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45981.403433217594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45981.403433217594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45981.403433217594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45981.403433217594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45981.403433217594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45981.403433217594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45981.403433217594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45981.403433217594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45981.403433217594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45981.403433217594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45981.403433217594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45981.403433217594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45981.403433217594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45981.403433217594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45981.403433217594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45981.403433217594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45981.403433217594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45981.403433217594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45981.403433217594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45981.403433217594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45981.403433217594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45981.403433217594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45981.403433217594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45981.403433217594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45981.403433217594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45981.403433217594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45981.403433217594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45981.403433217594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45981.403433217594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45981.403433217594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45981.403433217594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45981.403433217594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45981.403433217594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45981.403433217594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45981.403433217594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45981.403433217594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45981.403433217594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45981.403433217594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45981.403433217594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45981.403433217594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45981.403433217594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45981.403433217594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45981.403433217594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45981.403433217594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45981.403433217594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45981.403433217594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45981.403433217594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45981.403433217594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45981.403433217594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45981.403433217594</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45981.403433217594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45981.403433217594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45981.403433217594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45981.403433217594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45981.403433217594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45981.403433217594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45981.403433217594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45981.403433217594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45981.403433217594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45981.403433217594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45981.403433217594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45981.403433217594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45981.403433217594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45981.403433217594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45981.403433217594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45981.403433217594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45981.403433217594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45981.403433217594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45981.403433217594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45981.403433217594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45981.403433217594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45981.403433217594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45981.403433217594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45981.403433217594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45981.403433217594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45981.403433217594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45981.403433217594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45981.403433217594</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45981.403433217594</v>
      </c>
      <c r="H2" s="121">
        <v>45981.300902777781</v>
      </c>
      <c r="I2" s="119" t="str">
        <f>IFERROR(VLOOKUP(D2,DB!A:F,6,0),"")</f>
        <v>SCECO</v>
      </c>
      <c r="J2" s="119" t="str">
        <f>IFERROR(VLOOKUP(D2,DB!A:G,7,0),"")</f>
        <v>Vandalized</v>
      </c>
      <c r="K2" s="122" t="s">
        <v>39137</v>
      </c>
      <c r="L2" s="123" t="str">
        <f>IFERROR(VLOOKUP(D2,DB!A:I,9,0),"")</f>
        <v>Latis</v>
      </c>
    </row>
    <row r="3" spans="1:16382" ht="31.5" customHeight="1">
      <c r="A3" s="118" t="s">
        <v>39118</v>
      </c>
      <c r="B3" s="119" t="str">
        <f>IFERROR(VLOOKUP(D3,DB!A:K,11,0),"")</f>
        <v>R6</v>
      </c>
      <c r="C3" s="120">
        <v>1</v>
      </c>
      <c r="D3" s="119" t="s">
        <v>36448</v>
      </c>
      <c r="E3" s="109"/>
      <c r="F3" s="121"/>
      <c r="G3" s="104">
        <f t="shared" ca="1" si="0"/>
        <v>45981.403433217594</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45981.403433217594</v>
      </c>
      <c r="H4" s="121">
        <v>45981.34988425926</v>
      </c>
      <c r="I4" s="119" t="str">
        <f>IFERROR(VLOOKUP(D4,DB!A:F,6,0),"")</f>
        <v>SCECO</v>
      </c>
      <c r="J4" s="119" t="str">
        <f>IFERROR(VLOOKUP(D4,DB!A:G,7,0),"")</f>
        <v>Dead+No BB Design</v>
      </c>
      <c r="K4" s="122" t="s">
        <v>39138</v>
      </c>
      <c r="L4" s="123" t="str">
        <f>IFERROR(VLOOKUP(D4,DB!A:I,9,0),"")</f>
        <v>Latis</v>
      </c>
    </row>
    <row r="5" spans="1:16382" ht="31.5" customHeight="1">
      <c r="A5" s="118"/>
      <c r="B5" s="119" t="str">
        <f>IFERROR(VLOOKUP(D5,DB!A:K,11,0),"")</f>
        <v/>
      </c>
      <c r="C5" s="120"/>
      <c r="D5" s="119"/>
      <c r="E5" s="109"/>
      <c r="F5" s="121"/>
      <c r="G5" s="104">
        <f t="shared" ca="1" si="0"/>
        <v>45981.403433217594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45981.403433217594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45981.403433217594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45981.403433217594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45981.403433217594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45981.403433217594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45981.403433217594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45981.403433217594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45981.403433217594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45981.403433217594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45981.403433217594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45981.403433217594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45981.403433217594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45981.403433217594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45981.403433217594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45981.403433217594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45981.403433217594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45981.403433217594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45981.403433217594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45981.403433217594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45981.403433217594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45981.403433217594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45981.403433217594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45981.403433217594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45981.403433217594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45981.403433217594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45981.403433217594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45981.403433217594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45981.403433217594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45981.403433217594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45981.403433217594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45981.403433217594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45981.403433217594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45981.403433217594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45981.403433217594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45981.403433217594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45981.403433217594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45981.403433217594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45981.403433217594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45981.403433217594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45981.403433217594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45981.403433217594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45981.403433217594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45981.403433217594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45981.403433217594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45981.403433217594</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2025-11-20T06:42:55Z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